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360" yWindow="105" windowWidth="11595" windowHeight="11640" activeTab="2"/>
  </bookViews>
  <sheets>
    <sheet name="formulaire devis" sheetId="2" r:id="rId1"/>
    <sheet name="bd" sheetId="3" state="hidden" r:id="rId2"/>
    <sheet name="RECAPITULATIF" sheetId="4" r:id="rId3"/>
    <sheet name="NECESSAIRES" sheetId="6" r:id="rId4"/>
    <sheet name="200 TOUS LES PANNEAUX" sheetId="7" r:id="rId5"/>
    <sheet name="200  MOINS 3 MODELES" sheetId="8" r:id="rId6"/>
    <sheet name="Feuil2" sheetId="5" r:id="rId7"/>
  </sheets>
  <definedNames>
    <definedName name="_xlnm._FilterDatabase" localSheetId="5" hidden="1">'200  MOINS 3 MODELES'!$A$14:$G$22</definedName>
    <definedName name="_xlnm._FilterDatabase" localSheetId="4" hidden="1">'200 TOUS LES PANNEAUX'!$A$14:$G$22</definedName>
    <definedName name="_xlnm._FilterDatabase" localSheetId="0" hidden="1">'formulaire devis'!$A$14:$G$22</definedName>
    <definedName name="_xlnm._FilterDatabase" localSheetId="3" hidden="1">NECESSAIRES!$A$14:$G$22</definedName>
    <definedName name="Désignation">bd!$A$2:$A$19</definedName>
    <definedName name="Format">bd!$C$2:$C$27</definedName>
    <definedName name="Impression">bd!$E$2:$E$7</definedName>
  </definedNames>
  <calcPr calcId="124519"/>
</workbook>
</file>

<file path=xl/calcChain.xml><?xml version="1.0" encoding="utf-8"?>
<calcChain xmlns="http://schemas.openxmlformats.org/spreadsheetml/2006/main">
  <c r="I19" i="4"/>
  <c r="I22"/>
  <c r="F32" i="8"/>
  <c r="G32" s="1"/>
  <c r="G31"/>
  <c r="F30"/>
  <c r="G30" s="1"/>
  <c r="G29"/>
  <c r="G28"/>
  <c r="G27"/>
  <c r="G26"/>
  <c r="G25"/>
  <c r="G24"/>
  <c r="G22"/>
  <c r="G17"/>
  <c r="G36" s="1"/>
  <c r="G19" i="4"/>
  <c r="H19"/>
  <c r="F32" i="7"/>
  <c r="G32" s="1"/>
  <c r="G31"/>
  <c r="G30"/>
  <c r="F30"/>
  <c r="G29"/>
  <c r="G28"/>
  <c r="G27"/>
  <c r="G26"/>
  <c r="G25"/>
  <c r="G24"/>
  <c r="G22"/>
  <c r="G17"/>
  <c r="G32" i="6"/>
  <c r="F32"/>
  <c r="G31"/>
  <c r="F30"/>
  <c r="G30" s="1"/>
  <c r="G29"/>
  <c r="G28"/>
  <c r="G27"/>
  <c r="G26"/>
  <c r="G25"/>
  <c r="G24"/>
  <c r="G22"/>
  <c r="G17"/>
  <c r="G22" i="4"/>
  <c r="F19"/>
  <c r="G37" i="8" l="1"/>
  <c r="G38"/>
  <c r="G36" i="7"/>
  <c r="G37"/>
  <c r="G38" s="1"/>
  <c r="H22" i="4" s="1"/>
  <c r="G36" i="6"/>
  <c r="G17" i="2"/>
  <c r="G27"/>
  <c r="G22"/>
  <c r="G24"/>
  <c r="G25"/>
  <c r="G26"/>
  <c r="G28"/>
  <c r="G29"/>
  <c r="F30"/>
  <c r="G30" s="1"/>
  <c r="G31"/>
  <c r="F32"/>
  <c r="G32"/>
  <c r="E38" i="8" l="1"/>
  <c r="B38"/>
  <c r="E38" i="7"/>
  <c r="B38"/>
  <c r="G37" i="6"/>
  <c r="G38" s="1"/>
  <c r="F22" i="4" s="1"/>
  <c r="G36" i="2"/>
  <c r="B38" i="6" l="1"/>
  <c r="E38"/>
  <c r="G38" i="2"/>
  <c r="G37"/>
  <c r="B38" l="1"/>
  <c r="E38"/>
</calcChain>
</file>

<file path=xl/sharedStrings.xml><?xml version="1.0" encoding="utf-8"?>
<sst xmlns="http://schemas.openxmlformats.org/spreadsheetml/2006/main" count="302" uniqueCount="123">
  <si>
    <t>Désignation</t>
  </si>
  <si>
    <t>Quantité</t>
  </si>
  <si>
    <t>Montant HT</t>
  </si>
  <si>
    <t>Bandeau de couleur</t>
  </si>
  <si>
    <t>TOTAL HT</t>
  </si>
  <si>
    <t>TOTAL TTC</t>
  </si>
  <si>
    <t>Date :</t>
  </si>
  <si>
    <t>Nom de la personne à contacter :</t>
  </si>
  <si>
    <t>N° de télephone :</t>
  </si>
  <si>
    <t>ADRESSE DE LIVRAISON</t>
  </si>
  <si>
    <t>ADRESSE DE FACTURATION</t>
  </si>
  <si>
    <t>Forfait coupon détachable avec ou sans code-barre</t>
  </si>
  <si>
    <t>Nom de la manifestation :</t>
  </si>
  <si>
    <t xml:space="preserve">Désignation </t>
  </si>
  <si>
    <t>Format</t>
  </si>
  <si>
    <t>Impression</t>
  </si>
  <si>
    <t>DOSSARDS POLYETHYLENE</t>
  </si>
  <si>
    <t>DOSSARDS STARTER</t>
  </si>
  <si>
    <t>DOSSARDS TYVEK</t>
  </si>
  <si>
    <t>PLAQUES VTT</t>
  </si>
  <si>
    <t>PLAQUES VELO-RANDO</t>
  </si>
  <si>
    <t>PLAQUES DE CADRE</t>
  </si>
  <si>
    <t>22,5x21 cm</t>
  </si>
  <si>
    <t>12x10 cm</t>
  </si>
  <si>
    <t>15,9x9 cm</t>
  </si>
  <si>
    <t>15x30 cm</t>
  </si>
  <si>
    <t>CUISSARDS ADHESIFS</t>
  </si>
  <si>
    <t>ADHESIFS DE SELLE</t>
  </si>
  <si>
    <t>Détails</t>
  </si>
  <si>
    <t>P.U. HT</t>
  </si>
  <si>
    <t xml:space="preserve">Date de manifestation : </t>
  </si>
  <si>
    <t>Epingles (par 1000)</t>
  </si>
  <si>
    <t>Liens (par 100)</t>
  </si>
  <si>
    <t>Délai de fabrication : 2 à 3 semaines après validation de la commande (BAT inclu)</t>
  </si>
  <si>
    <t>format spécial</t>
  </si>
  <si>
    <t>sans pub</t>
  </si>
  <si>
    <t>autre</t>
  </si>
  <si>
    <t>18x16 cm</t>
  </si>
  <si>
    <t xml:space="preserve">DOSSARDS CYCLISTES </t>
  </si>
  <si>
    <t>DOSSARDS ADHESIFS</t>
  </si>
  <si>
    <t>21 x 21 cm</t>
  </si>
  <si>
    <t>(n°1) 16x17,5 cm</t>
  </si>
  <si>
    <t>(n°2) 19x16,5 cm</t>
  </si>
  <si>
    <t>(n°4) 18x18 cm</t>
  </si>
  <si>
    <t>40 x 7 cm</t>
  </si>
  <si>
    <t>10 x 10 cm</t>
  </si>
  <si>
    <t>PLAQUES RALLYE</t>
  </si>
  <si>
    <t>40x20 cm</t>
  </si>
  <si>
    <t>DOSSARDS "VERTS"</t>
  </si>
  <si>
    <r>
      <t>□</t>
    </r>
    <r>
      <rPr>
        <b/>
        <sz val="10"/>
        <color indexed="10"/>
        <rFont val="Arial"/>
      </rPr>
      <t xml:space="preserve"> VIREMENT</t>
    </r>
  </si>
  <si>
    <t>Mode de règlement :</t>
  </si>
  <si>
    <r>
      <t>□</t>
    </r>
    <r>
      <rPr>
        <b/>
        <sz val="10"/>
        <color indexed="10"/>
        <rFont val="Antique Olive"/>
      </rPr>
      <t xml:space="preserve"> CHEQUE</t>
    </r>
  </si>
  <si>
    <t xml:space="preserve">Date de livraison maxi : </t>
  </si>
  <si>
    <r>
      <t xml:space="preserve">Pour valider ce devis, merci de </t>
    </r>
    <r>
      <rPr>
        <sz val="8"/>
        <color indexed="10"/>
        <rFont val="Arial"/>
        <family val="2"/>
      </rPr>
      <t>remplir les champs manquants</t>
    </r>
    <r>
      <rPr>
        <sz val="8"/>
        <color indexed="8"/>
        <rFont val="Arial"/>
        <family val="2"/>
      </rPr>
      <t xml:space="preserve">, d'envoyer votre </t>
    </r>
    <r>
      <rPr>
        <sz val="8"/>
        <color indexed="10"/>
        <rFont val="Arial"/>
        <family val="2"/>
      </rPr>
      <t>règlement par chèque ou virement et d'indiquer les mentions " LU ET ACCEPTE" et BON POUR COMMANDE" dans l'emplacement prévu ci-dessous. Toute commande incomplète ne pourra être traitée.</t>
    </r>
  </si>
  <si>
    <t>RUBALISE</t>
  </si>
  <si>
    <t>CHASUBLES</t>
  </si>
  <si>
    <t>Rouleaux 250m</t>
  </si>
  <si>
    <t>Rouleaux 500m</t>
  </si>
  <si>
    <t>Taille ENFANT</t>
  </si>
  <si>
    <t>Taille ADULTE</t>
  </si>
  <si>
    <t>FLECHES INDICATRICES</t>
  </si>
  <si>
    <t>LES COMMANDES NE SERONT PRISES EN COMPTE QU'APRES REGLEMENT D'UN ACOMPTE DE 30 % OU DE LA TOTALITÉ SI LE MONTANT EST INFERIEUR A 300€</t>
  </si>
  <si>
    <t>du :</t>
  </si>
  <si>
    <t>DOSSARDS POLYESTER</t>
  </si>
  <si>
    <t>A PRECISER</t>
  </si>
  <si>
    <t>Bombe de marquage (couleur selon stock disponible)</t>
  </si>
  <si>
    <t>Rubalise rouge et blanche (rouleaux de 100m)</t>
  </si>
  <si>
    <t>110x400</t>
  </si>
  <si>
    <t>70x300</t>
  </si>
  <si>
    <t>50x200</t>
  </si>
  <si>
    <t>35x150</t>
  </si>
  <si>
    <t>Forfait numérotation spéciale</t>
  </si>
  <si>
    <t>TVA 20 %</t>
  </si>
  <si>
    <t>21x15 cm</t>
  </si>
  <si>
    <t>20 x 24 cm</t>
  </si>
  <si>
    <t>(n°3) Ø 17CM</t>
  </si>
  <si>
    <t>1 couleur</t>
  </si>
  <si>
    <t>2 couleurs</t>
  </si>
  <si>
    <t>3 couleurs</t>
  </si>
  <si>
    <t>4 couleurs</t>
  </si>
  <si>
    <t>quadri</t>
  </si>
  <si>
    <t xml:space="preserve">Frais de port et emballage                                                   </t>
  </si>
  <si>
    <t>SARL IMPRIMERIE BRIAND - ZA MONPLAISIR - BP 9 -37330 CHÂTEAU LA VALLIERE - 02 47 24 02 07 - SIRET 419 937 479 000 14 - RCS TOURS - APE 1812Z                                                                       TVA INTRACOMMUNAUTAIRE FR 20 419 937 479 000 14</t>
  </si>
  <si>
    <r>
      <t xml:space="preserve">Conditions de paiement : </t>
    </r>
    <r>
      <rPr>
        <b/>
        <sz val="14"/>
        <color indexed="10"/>
        <rFont val="Arial Black"/>
        <family val="2"/>
      </rPr>
      <t>□</t>
    </r>
    <r>
      <rPr>
        <b/>
        <sz val="10"/>
        <color indexed="10"/>
        <rFont val="Arial Black"/>
        <family val="2"/>
      </rPr>
      <t xml:space="preserve"> SOLDE </t>
    </r>
    <r>
      <rPr>
        <b/>
        <i/>
        <sz val="10"/>
        <color indexed="10"/>
        <rFont val="Arial"/>
        <family val="2"/>
      </rPr>
      <t>à réception de facture</t>
    </r>
  </si>
  <si>
    <t>ORANGE / BLEU / ROSE / BLANC</t>
  </si>
  <si>
    <t>BANDEROLE</t>
  </si>
  <si>
    <t>SI DIFFERENTE ADRESSE FACTURATION</t>
  </si>
  <si>
    <t>58ème BREVET CYCLOTOURISTE DE LA MONTAGNE DE REIMS</t>
  </si>
  <si>
    <t>CYCLO CLUB REMOIS</t>
  </si>
  <si>
    <t>Tél. : 06 28 04 23 55 Etienne DUGOIS</t>
  </si>
  <si>
    <t>e-mail : etienne.dugois@laposte.net</t>
  </si>
  <si>
    <t>PANNEAUX PVC 3mm + trous</t>
  </si>
  <si>
    <t>Forfait trous</t>
  </si>
  <si>
    <t>11 MODELES DIFFERENTS SELON LISTE</t>
  </si>
  <si>
    <t>Forfait changement de modèle</t>
  </si>
  <si>
    <t>ROUGE</t>
  </si>
  <si>
    <t>JAUNE</t>
  </si>
  <si>
    <t>BLEUE </t>
  </si>
  <si>
    <t>VERT</t>
  </si>
  <si>
    <r>
      <t>PANNEAU 3 DIRECTIONS</t>
    </r>
    <r>
      <rPr>
        <sz val="10"/>
        <rFont val="Times New Roman"/>
        <family val="1"/>
      </rPr>
      <t> </t>
    </r>
  </si>
  <si>
    <t>PANNEAU 2 DIRECTIONS </t>
  </si>
  <si>
    <t>NOIRE</t>
  </si>
  <si>
    <t>TOTAL</t>
  </si>
  <si>
    <t>NECESSAIRE</t>
  </si>
  <si>
    <t>COMMANDE PAR 200 TOUS LES PANNEAUX</t>
  </si>
  <si>
    <t xml:space="preserve">DEVIS </t>
  </si>
  <si>
    <t>200 PANNEAUX EN SUPPRIMANT QUELQUES PANNEAUX</t>
  </si>
  <si>
    <t>QUANTITE PANNEAUX RECENSES POUR BCMR</t>
  </si>
  <si>
    <t>DEVIS ENVOYER A GAMBETTA</t>
  </si>
  <si>
    <t>200 PANNEAUX AVEC NOS 11 MOTIFS DE FLECHES</t>
  </si>
  <si>
    <t xml:space="preserve">TARIFS DE 100 A 199 FLECHES  </t>
  </si>
  <si>
    <t>TARIFS A PARTIR DE 200 FLECHES</t>
  </si>
  <si>
    <t>TARIF CHANGEMENT DE MODELE DE FLECHES</t>
  </si>
  <si>
    <t>TARIF TTC</t>
  </si>
  <si>
    <t>TARIF HT</t>
  </si>
  <si>
    <t>HT</t>
  </si>
  <si>
    <t>Mon analyse</t>
  </si>
  <si>
    <t>Dans tous les cas il est plus judicieux de commander 200 fléches</t>
  </si>
  <si>
    <r>
      <t>PANNEAU 1 DIRECTION</t>
    </r>
    <r>
      <rPr>
        <sz val="10"/>
        <rFont val="Times New Roman"/>
        <family val="1"/>
      </rPr>
      <t> </t>
    </r>
  </si>
  <si>
    <t xml:space="preserve"> La flèche (jaune bleue) PRIX DE LA FLECHE 20€ + 0,90€ HT et les 3 flèches rouge bleue peuvent être remplacées par 2 flèches, ainsi que les trois flèches noires, nous pourrons utiliser le support d'une autre fèche et composer nos 3 flèches avec de la peinture ou une feuille imprimée et protéger au moyen de vernis ou plastique. Cela nous fait baisser le prix de 66,30€HT.</t>
  </si>
  <si>
    <t>ANALYSE du devis GAMBETTA</t>
  </si>
  <si>
    <t>200 PANNEAUX AVEC 8 MOTIFS DE FLECHES</t>
  </si>
  <si>
    <t>PANNEAU TOUTES DIRECTIONS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</si>
</sst>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#,##0.000\ _€"/>
    <numFmt numFmtId="165" formatCode="#,##0.00\ &quot;€&quot;"/>
  </numFmts>
  <fonts count="39">
    <font>
      <sz val="10"/>
      <name val="Arial"/>
    </font>
    <font>
      <sz val="10"/>
      <name val="Arial"/>
    </font>
    <font>
      <u/>
      <sz val="10"/>
      <name val="Antique Olive"/>
      <family val="2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</font>
    <font>
      <b/>
      <sz val="9"/>
      <color indexed="10"/>
      <name val="Arial"/>
      <family val="2"/>
    </font>
    <font>
      <i/>
      <sz val="10"/>
      <name val="Arial"/>
      <family val="2"/>
    </font>
    <font>
      <sz val="12"/>
      <name val="Arial"/>
    </font>
    <font>
      <b/>
      <i/>
      <sz val="10"/>
      <color indexed="10"/>
      <name val="Arial"/>
      <family val="2"/>
    </font>
    <font>
      <b/>
      <sz val="10"/>
      <color indexed="10"/>
      <name val="Arial Black"/>
      <family val="2"/>
    </font>
    <font>
      <b/>
      <sz val="14"/>
      <color indexed="10"/>
      <name val="Arial Black"/>
      <family val="2"/>
    </font>
    <font>
      <b/>
      <sz val="10"/>
      <color indexed="10"/>
      <name val="Arial"/>
    </font>
    <font>
      <b/>
      <sz val="14"/>
      <color indexed="10"/>
      <name val="Arial"/>
      <family val="2"/>
    </font>
    <font>
      <b/>
      <sz val="14"/>
      <color indexed="10"/>
      <name val="Antique Olive"/>
    </font>
    <font>
      <b/>
      <sz val="10"/>
      <color indexed="10"/>
      <name val="Antique Olive"/>
    </font>
    <font>
      <i/>
      <sz val="6"/>
      <name val="Arial Rounded MT Bold"/>
      <family val="2"/>
    </font>
    <font>
      <sz val="8"/>
      <color indexed="10"/>
      <name val="Arial"/>
      <family val="2"/>
    </font>
    <font>
      <sz val="8"/>
      <color indexed="8"/>
      <name val="Arial"/>
      <family val="2"/>
    </font>
    <font>
      <b/>
      <sz val="10"/>
      <color indexed="10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8"/>
      <name val="Times New Roman"/>
      <family val="1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9" tint="0.79998168889431442"/>
      <name val="Arial"/>
      <family val="2"/>
    </font>
    <font>
      <b/>
      <sz val="14"/>
      <color theme="9" tint="0.79998168889431442"/>
      <name val="Arial"/>
      <family val="2"/>
    </font>
    <font>
      <b/>
      <sz val="11"/>
      <color theme="9" tint="0.79998168889431442"/>
      <name val="Times New Roman"/>
      <family val="1"/>
    </font>
    <font>
      <b/>
      <sz val="20"/>
      <color theme="0"/>
      <name val="Times New Roman"/>
      <family val="1"/>
    </font>
    <font>
      <sz val="18"/>
      <name val="Arial"/>
      <family val="2"/>
    </font>
    <font>
      <b/>
      <sz val="20"/>
      <color theme="9" tint="0.7999816888943144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/>
      <top style="medium">
        <color indexed="10"/>
      </top>
      <bottom/>
      <diagonal/>
    </border>
    <border>
      <left/>
      <right/>
      <top style="medium">
        <color indexed="10"/>
      </top>
      <bottom/>
      <diagonal/>
    </border>
    <border>
      <left/>
      <right style="medium">
        <color indexed="10"/>
      </right>
      <top style="medium">
        <color indexed="10"/>
      </top>
      <bottom/>
      <diagonal/>
    </border>
    <border>
      <left style="medium">
        <color indexed="10"/>
      </left>
      <right/>
      <top/>
      <bottom style="medium">
        <color indexed="10"/>
      </bottom>
      <diagonal/>
    </border>
    <border>
      <left/>
      <right/>
      <top/>
      <bottom style="medium">
        <color indexed="10"/>
      </bottom>
      <diagonal/>
    </border>
    <border>
      <left/>
      <right style="medium">
        <color indexed="10"/>
      </right>
      <top/>
      <bottom style="medium">
        <color indexed="10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ck">
        <color rgb="FFFF0000"/>
      </diagonal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2">
    <xf numFmtId="0" fontId="0" fillId="0" borderId="0" xfId="0"/>
    <xf numFmtId="0" fontId="0" fillId="0" borderId="0" xfId="0" applyBorder="1"/>
    <xf numFmtId="0" fontId="0" fillId="0" borderId="0" xfId="0" applyFill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5" fillId="0" borderId="4" xfId="0" applyFont="1" applyBorder="1" applyAlignment="1">
      <alignment horizontal="center"/>
    </xf>
    <xf numFmtId="44" fontId="0" fillId="0" borderId="0" xfId="1" applyFont="1"/>
    <xf numFmtId="0" fontId="0" fillId="0" borderId="5" xfId="0" applyBorder="1"/>
    <xf numFmtId="44" fontId="0" fillId="0" borderId="5" xfId="1" applyFont="1" applyBorder="1"/>
    <xf numFmtId="44" fontId="0" fillId="0" borderId="6" xfId="1" applyFont="1" applyBorder="1"/>
    <xf numFmtId="44" fontId="0" fillId="0" borderId="7" xfId="1" applyFont="1" applyBorder="1"/>
    <xf numFmtId="44" fontId="5" fillId="0" borderId="8" xfId="1" applyFont="1" applyBorder="1"/>
    <xf numFmtId="0" fontId="1" fillId="2" borderId="6" xfId="0" applyFont="1" applyFill="1" applyBorder="1"/>
    <xf numFmtId="0" fontId="3" fillId="2" borderId="9" xfId="0" applyFont="1" applyFill="1" applyBorder="1"/>
    <xf numFmtId="0" fontId="3" fillId="2" borderId="7" xfId="0" applyFont="1" applyFill="1" applyBorder="1"/>
    <xf numFmtId="44" fontId="5" fillId="0" borderId="9" xfId="1" applyFont="1" applyBorder="1"/>
    <xf numFmtId="0" fontId="4" fillId="0" borderId="0" xfId="0" applyFont="1" applyFill="1"/>
    <xf numFmtId="44" fontId="7" fillId="3" borderId="10" xfId="1" applyFont="1" applyFill="1" applyBorder="1"/>
    <xf numFmtId="0" fontId="0" fillId="0" borderId="0" xfId="0" applyBorder="1" applyAlignment="1">
      <alignment horizontal="center"/>
    </xf>
    <xf numFmtId="0" fontId="0" fillId="0" borderId="5" xfId="0" applyFill="1" applyBorder="1"/>
    <xf numFmtId="0" fontId="0" fillId="0" borderId="0" xfId="0" applyFill="1" applyBorder="1"/>
    <xf numFmtId="0" fontId="2" fillId="0" borderId="5" xfId="0" applyFont="1" applyFill="1" applyBorder="1"/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/>
    <xf numFmtId="0" fontId="10" fillId="0" borderId="4" xfId="0" applyFont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44" fontId="5" fillId="0" borderId="0" xfId="1" applyFont="1" applyBorder="1"/>
    <xf numFmtId="0" fontId="5" fillId="0" borderId="0" xfId="1" applyNumberFormat="1" applyFont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0" fillId="2" borderId="11" xfId="0" applyFill="1" applyBorder="1"/>
    <xf numFmtId="0" fontId="0" fillId="2" borderId="1" xfId="0" applyFill="1" applyBorder="1"/>
    <xf numFmtId="0" fontId="0" fillId="2" borderId="2" xfId="0" applyFill="1" applyBorder="1"/>
    <xf numFmtId="0" fontId="0" fillId="4" borderId="0" xfId="0" applyFill="1"/>
    <xf numFmtId="44" fontId="0" fillId="4" borderId="0" xfId="1" applyFont="1" applyFill="1"/>
    <xf numFmtId="14" fontId="0" fillId="4" borderId="0" xfId="1" applyNumberFormat="1" applyFont="1" applyFill="1" applyBorder="1" applyAlignment="1"/>
    <xf numFmtId="44" fontId="8" fillId="0" borderId="12" xfId="1" applyFont="1" applyBorder="1"/>
    <xf numFmtId="44" fontId="0" fillId="0" borderId="0" xfId="1" applyFont="1" applyAlignment="1">
      <alignment horizontal="right"/>
    </xf>
    <xf numFmtId="14" fontId="0" fillId="0" borderId="0" xfId="1" applyNumberFormat="1" applyFont="1" applyAlignment="1">
      <alignment horizontal="left"/>
    </xf>
    <xf numFmtId="0" fontId="0" fillId="0" borderId="4" xfId="0" applyBorder="1" applyAlignment="1">
      <alignment horizontal="center"/>
    </xf>
    <xf numFmtId="0" fontId="11" fillId="0" borderId="5" xfId="0" applyFont="1" applyFill="1" applyBorder="1"/>
    <xf numFmtId="44" fontId="0" fillId="0" borderId="5" xfId="1" applyFont="1" applyFill="1" applyBorder="1"/>
    <xf numFmtId="0" fontId="11" fillId="0" borderId="0" xfId="0" applyFont="1" applyFill="1" applyBorder="1"/>
    <xf numFmtId="44" fontId="0" fillId="0" borderId="0" xfId="1" applyFont="1" applyFill="1" applyBorder="1"/>
    <xf numFmtId="44" fontId="5" fillId="0" borderId="13" xfId="1" applyFont="1" applyBorder="1"/>
    <xf numFmtId="0" fontId="8" fillId="0" borderId="5" xfId="0" applyFont="1" applyFill="1" applyBorder="1"/>
    <xf numFmtId="0" fontId="12" fillId="0" borderId="4" xfId="0" applyFont="1" applyBorder="1" applyAlignment="1">
      <alignment horizontal="center"/>
    </xf>
    <xf numFmtId="0" fontId="6" fillId="3" borderId="14" xfId="0" applyFont="1" applyFill="1" applyBorder="1"/>
    <xf numFmtId="44" fontId="13" fillId="0" borderId="0" xfId="1" applyFont="1"/>
    <xf numFmtId="0" fontId="14" fillId="0" borderId="11" xfId="0" applyFont="1" applyFill="1" applyBorder="1"/>
    <xf numFmtId="0" fontId="21" fillId="0" borderId="0" xfId="0" applyFont="1" applyFill="1" applyBorder="1" applyAlignment="1">
      <alignment wrapText="1"/>
    </xf>
    <xf numFmtId="0" fontId="24" fillId="3" borderId="15" xfId="0" applyFont="1" applyFill="1" applyBorder="1" applyAlignment="1"/>
    <xf numFmtId="44" fontId="24" fillId="3" borderId="15" xfId="1" applyFont="1" applyFill="1" applyBorder="1" applyAlignment="1"/>
    <xf numFmtId="0" fontId="14" fillId="0" borderId="2" xfId="0" applyFont="1" applyFill="1" applyBorder="1"/>
    <xf numFmtId="0" fontId="19" fillId="0" borderId="3" xfId="0" applyFont="1" applyFill="1" applyBorder="1" applyAlignment="1">
      <alignment horizontal="left"/>
    </xf>
    <xf numFmtId="0" fontId="18" fillId="0" borderId="3" xfId="0" applyFont="1" applyBorder="1" applyAlignment="1">
      <alignment horizontal="right"/>
    </xf>
    <xf numFmtId="0" fontId="14" fillId="0" borderId="1" xfId="0" applyFont="1" applyFill="1" applyBorder="1"/>
    <xf numFmtId="14" fontId="0" fillId="0" borderId="0" xfId="1" applyNumberFormat="1" applyFont="1" applyAlignment="1">
      <alignment horizontal="right"/>
    </xf>
    <xf numFmtId="0" fontId="10" fillId="0" borderId="16" xfId="0" applyFont="1" applyFill="1" applyBorder="1"/>
    <xf numFmtId="0" fontId="10" fillId="0" borderId="17" xfId="0" applyFont="1" applyFill="1" applyBorder="1"/>
    <xf numFmtId="0" fontId="5" fillId="5" borderId="18" xfId="0" applyFont="1" applyFill="1" applyBorder="1" applyAlignment="1">
      <alignment wrapText="1"/>
    </xf>
    <xf numFmtId="0" fontId="0" fillId="5" borderId="19" xfId="0" applyFill="1" applyBorder="1"/>
    <xf numFmtId="0" fontId="9" fillId="0" borderId="20" xfId="0" applyFont="1" applyBorder="1" applyAlignment="1">
      <alignment horizontal="left"/>
    </xf>
    <xf numFmtId="0" fontId="9" fillId="0" borderId="21" xfId="0" applyFont="1" applyBorder="1"/>
    <xf numFmtId="44" fontId="9" fillId="0" borderId="22" xfId="1" applyFont="1" applyBorder="1" applyProtection="1"/>
    <xf numFmtId="0" fontId="9" fillId="0" borderId="23" xfId="0" applyFont="1" applyBorder="1" applyAlignment="1">
      <alignment horizontal="left"/>
    </xf>
    <xf numFmtId="0" fontId="9" fillId="0" borderId="24" xfId="0" applyFont="1" applyBorder="1"/>
    <xf numFmtId="44" fontId="9" fillId="0" borderId="25" xfId="1" applyFont="1" applyBorder="1" applyProtection="1"/>
    <xf numFmtId="44" fontId="9" fillId="0" borderId="23" xfId="1" applyFont="1" applyBorder="1"/>
    <xf numFmtId="44" fontId="9" fillId="0" borderId="23" xfId="1" applyFont="1" applyFill="1" applyBorder="1"/>
    <xf numFmtId="0" fontId="9" fillId="0" borderId="26" xfId="0" applyFont="1" applyBorder="1" applyAlignment="1">
      <alignment horizontal="left"/>
    </xf>
    <xf numFmtId="0" fontId="9" fillId="0" borderId="27" xfId="0" applyFont="1" applyBorder="1"/>
    <xf numFmtId="44" fontId="9" fillId="0" borderId="17" xfId="1" applyFont="1" applyBorder="1" applyProtection="1"/>
    <xf numFmtId="0" fontId="9" fillId="0" borderId="23" xfId="0" applyFont="1" applyBorder="1" applyAlignment="1">
      <alignment horizontal="center"/>
    </xf>
    <xf numFmtId="44" fontId="9" fillId="0" borderId="25" xfId="1" applyFont="1" applyBorder="1" applyAlignment="1" applyProtection="1">
      <alignment horizontal="right"/>
    </xf>
    <xf numFmtId="0" fontId="9" fillId="0" borderId="0" xfId="0" applyFont="1"/>
    <xf numFmtId="44" fontId="9" fillId="0" borderId="20" xfId="1" applyFont="1" applyBorder="1"/>
    <xf numFmtId="0" fontId="5" fillId="5" borderId="19" xfId="0" applyFont="1" applyFill="1" applyBorder="1" applyAlignment="1">
      <alignment wrapText="1"/>
    </xf>
    <xf numFmtId="0" fontId="0" fillId="5" borderId="19" xfId="0" applyFill="1" applyBorder="1" applyAlignment="1">
      <alignment horizontal="left"/>
    </xf>
    <xf numFmtId="44" fontId="0" fillId="5" borderId="19" xfId="1" applyFont="1" applyFill="1" applyBorder="1" applyProtection="1"/>
    <xf numFmtId="44" fontId="8" fillId="5" borderId="28" xfId="1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8" fillId="0" borderId="29" xfId="0" applyFont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/>
    </xf>
    <xf numFmtId="0" fontId="8" fillId="0" borderId="29" xfId="0" applyNumberFormat="1" applyFont="1" applyBorder="1" applyAlignment="1">
      <alignment horizontal="center" vertical="center"/>
    </xf>
    <xf numFmtId="0" fontId="5" fillId="5" borderId="2" xfId="0" applyFont="1" applyFill="1" applyBorder="1" applyAlignment="1">
      <alignment wrapText="1"/>
    </xf>
    <xf numFmtId="0" fontId="5" fillId="5" borderId="3" xfId="0" applyFont="1" applyFill="1" applyBorder="1" applyAlignment="1">
      <alignment wrapText="1"/>
    </xf>
    <xf numFmtId="0" fontId="0" fillId="5" borderId="3" xfId="0" applyFill="1" applyBorder="1" applyAlignment="1">
      <alignment horizontal="left"/>
    </xf>
    <xf numFmtId="0" fontId="0" fillId="5" borderId="3" xfId="0" applyFill="1" applyBorder="1"/>
    <xf numFmtId="44" fontId="0" fillId="5" borderId="3" xfId="1" applyFont="1" applyFill="1" applyBorder="1" applyProtection="1"/>
    <xf numFmtId="44" fontId="8" fillId="5" borderId="7" xfId="1" applyFont="1" applyFill="1" applyBorder="1"/>
    <xf numFmtId="0" fontId="8" fillId="0" borderId="29" xfId="0" applyNumberFormat="1" applyFont="1" applyBorder="1" applyAlignment="1">
      <alignment horizontal="center" vertical="center" wrapText="1"/>
    </xf>
    <xf numFmtId="164" fontId="8" fillId="0" borderId="29" xfId="1" applyNumberFormat="1" applyFont="1" applyBorder="1" applyAlignment="1" applyProtection="1">
      <alignment horizontal="center" vertical="center"/>
    </xf>
    <xf numFmtId="44" fontId="8" fillId="0" borderId="29" xfId="1" applyFont="1" applyBorder="1" applyAlignment="1">
      <alignment horizontal="center" vertical="center"/>
    </xf>
    <xf numFmtId="0" fontId="14" fillId="4" borderId="0" xfId="0" applyFont="1" applyFill="1" applyBorder="1" applyAlignment="1">
      <alignment horizontal="left"/>
    </xf>
    <xf numFmtId="44" fontId="0" fillId="0" borderId="0" xfId="1" applyFont="1" applyBorder="1"/>
    <xf numFmtId="44" fontId="0" fillId="0" borderId="9" xfId="1" applyFont="1" applyBorder="1"/>
    <xf numFmtId="0" fontId="1" fillId="0" borderId="0" xfId="0" applyFont="1" applyBorder="1"/>
    <xf numFmtId="0" fontId="5" fillId="0" borderId="11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44" fontId="5" fillId="0" borderId="3" xfId="1" applyFont="1" applyBorder="1" applyAlignment="1">
      <alignment horizontal="center"/>
    </xf>
    <xf numFmtId="44" fontId="5" fillId="0" borderId="29" xfId="1" applyFont="1" applyBorder="1" applyAlignment="1">
      <alignment horizontal="center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4" xfId="0" applyNumberFormat="1" applyFont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/>
    </xf>
    <xf numFmtId="164" fontId="8" fillId="0" borderId="4" xfId="1" applyNumberFormat="1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0" fontId="27" fillId="0" borderId="42" xfId="0" applyFont="1" applyBorder="1" applyAlignment="1">
      <alignment wrapText="1"/>
    </xf>
    <xf numFmtId="0" fontId="27" fillId="0" borderId="38" xfId="0" applyFont="1" applyBorder="1" applyAlignment="1">
      <alignment wrapText="1"/>
    </xf>
    <xf numFmtId="0" fontId="28" fillId="0" borderId="40" xfId="0" applyFont="1" applyBorder="1" applyAlignment="1">
      <alignment wrapText="1"/>
    </xf>
    <xf numFmtId="0" fontId="27" fillId="0" borderId="43" xfId="0" applyFont="1" applyBorder="1" applyAlignment="1">
      <alignment horizontal="center" wrapText="1"/>
    </xf>
    <xf numFmtId="0" fontId="27" fillId="0" borderId="38" xfId="0" applyFont="1" applyBorder="1" applyAlignment="1">
      <alignment horizontal="center" wrapText="1"/>
    </xf>
    <xf numFmtId="0" fontId="27" fillId="0" borderId="42" xfId="0" applyFont="1" applyBorder="1" applyAlignment="1">
      <alignment horizontal="center" wrapText="1"/>
    </xf>
    <xf numFmtId="44" fontId="30" fillId="7" borderId="0" xfId="0" applyNumberFormat="1" applyFont="1" applyFill="1" applyAlignment="1">
      <alignment vertical="center"/>
    </xf>
    <xf numFmtId="44" fontId="31" fillId="8" borderId="0" xfId="0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44" fontId="34" fillId="9" borderId="0" xfId="0" applyNumberFormat="1" applyFont="1" applyFill="1" applyAlignment="1">
      <alignment vertical="center"/>
    </xf>
    <xf numFmtId="0" fontId="35" fillId="7" borderId="43" xfId="0" applyFont="1" applyFill="1" applyBorder="1" applyAlignment="1">
      <alignment horizontal="center" wrapText="1"/>
    </xf>
    <xf numFmtId="0" fontId="35" fillId="7" borderId="38" xfId="0" applyFont="1" applyFill="1" applyBorder="1" applyAlignment="1">
      <alignment horizontal="center" wrapText="1"/>
    </xf>
    <xf numFmtId="0" fontId="35" fillId="7" borderId="42" xfId="0" applyFont="1" applyFill="1" applyBorder="1" applyAlignment="1">
      <alignment horizontal="center" wrapText="1"/>
    </xf>
    <xf numFmtId="44" fontId="34" fillId="10" borderId="0" xfId="0" applyNumberFormat="1" applyFont="1" applyFill="1" applyAlignment="1">
      <alignment vertical="center"/>
    </xf>
    <xf numFmtId="0" fontId="27" fillId="0" borderId="46" xfId="0" applyFont="1" applyBorder="1" applyAlignment="1">
      <alignment horizontal="center" wrapText="1"/>
    </xf>
    <xf numFmtId="0" fontId="0" fillId="8" borderId="0" xfId="0" applyFill="1"/>
    <xf numFmtId="0" fontId="0" fillId="7" borderId="0" xfId="0" applyFill="1"/>
    <xf numFmtId="0" fontId="0" fillId="11" borderId="0" xfId="0" applyFill="1"/>
    <xf numFmtId="0" fontId="0" fillId="10" borderId="0" xfId="0" applyFill="1"/>
    <xf numFmtId="165" fontId="5" fillId="13" borderId="49" xfId="0" applyNumberFormat="1" applyFont="1" applyFill="1" applyBorder="1" applyAlignment="1">
      <alignment horizontal="center"/>
    </xf>
    <xf numFmtId="165" fontId="5" fillId="13" borderId="52" xfId="0" applyNumberFormat="1" applyFont="1" applyFill="1" applyBorder="1" applyAlignment="1">
      <alignment horizontal="center"/>
    </xf>
    <xf numFmtId="0" fontId="4" fillId="13" borderId="0" xfId="0" applyFont="1" applyFill="1" applyAlignment="1">
      <alignment horizontal="center"/>
    </xf>
    <xf numFmtId="0" fontId="4" fillId="14" borderId="0" xfId="0" applyFont="1" applyFill="1" applyAlignment="1">
      <alignment horizontal="center"/>
    </xf>
    <xf numFmtId="165" fontId="5" fillId="14" borderId="0" xfId="0" applyNumberFormat="1" applyFont="1" applyFill="1" applyAlignment="1">
      <alignment horizontal="center"/>
    </xf>
    <xf numFmtId="0" fontId="5" fillId="14" borderId="0" xfId="0" applyFont="1" applyFill="1"/>
    <xf numFmtId="0" fontId="27" fillId="0" borderId="54" xfId="0" applyFont="1" applyBorder="1" applyAlignment="1">
      <alignment wrapText="1"/>
    </xf>
    <xf numFmtId="0" fontId="27" fillId="0" borderId="55" xfId="0" applyFont="1" applyBorder="1" applyAlignment="1">
      <alignment horizontal="center" wrapText="1"/>
    </xf>
    <xf numFmtId="0" fontId="35" fillId="7" borderId="55" xfId="0" applyFont="1" applyFill="1" applyBorder="1" applyAlignment="1">
      <alignment horizontal="center" wrapText="1"/>
    </xf>
    <xf numFmtId="0" fontId="32" fillId="0" borderId="3" xfId="0" applyFont="1" applyFill="1" applyBorder="1" applyAlignment="1">
      <alignment horizontal="center" vertical="center" wrapText="1"/>
    </xf>
    <xf numFmtId="0" fontId="36" fillId="0" borderId="3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wrapText="1"/>
    </xf>
    <xf numFmtId="0" fontId="32" fillId="8" borderId="0" xfId="0" applyFont="1" applyFill="1" applyBorder="1" applyAlignment="1">
      <alignment horizontal="center" vertical="center" wrapText="1"/>
    </xf>
    <xf numFmtId="0" fontId="36" fillId="7" borderId="0" xfId="0" applyFont="1" applyFill="1" applyBorder="1" applyAlignment="1">
      <alignment horizontal="center" vertical="center" wrapText="1"/>
    </xf>
    <xf numFmtId="0" fontId="0" fillId="15" borderId="0" xfId="0" applyFill="1"/>
    <xf numFmtId="0" fontId="28" fillId="15" borderId="0" xfId="0" applyFont="1" applyFill="1" applyBorder="1" applyAlignment="1">
      <alignment wrapText="1"/>
    </xf>
    <xf numFmtId="0" fontId="35" fillId="15" borderId="40" xfId="0" applyFont="1" applyFill="1" applyBorder="1" applyAlignment="1">
      <alignment wrapText="1"/>
    </xf>
    <xf numFmtId="0" fontId="0" fillId="15" borderId="0" xfId="0" applyFill="1" applyAlignment="1">
      <alignment horizontal="center"/>
    </xf>
    <xf numFmtId="0" fontId="37" fillId="15" borderId="0" xfId="0" applyFont="1" applyFill="1" applyAlignment="1">
      <alignment horizontal="center" vertical="center"/>
    </xf>
    <xf numFmtId="0" fontId="4" fillId="15" borderId="0" xfId="0" applyFont="1" applyFill="1"/>
    <xf numFmtId="0" fontId="33" fillId="9" borderId="0" xfId="0" applyFont="1" applyFill="1" applyBorder="1" applyAlignment="1">
      <alignment horizontal="center" vertical="center" wrapText="1"/>
    </xf>
    <xf numFmtId="0" fontId="33" fillId="10" borderId="0" xfId="0" applyFont="1" applyFill="1" applyBorder="1" applyAlignment="1">
      <alignment horizontal="center" vertical="center" wrapText="1"/>
    </xf>
    <xf numFmtId="0" fontId="4" fillId="15" borderId="0" xfId="0" applyFont="1" applyFill="1" applyAlignment="1">
      <alignment wrapText="1"/>
    </xf>
    <xf numFmtId="0" fontId="5" fillId="15" borderId="0" xfId="0" applyFont="1" applyFill="1"/>
    <xf numFmtId="0" fontId="5" fillId="4" borderId="0" xfId="0" applyFont="1" applyFill="1" applyBorder="1" applyAlignment="1">
      <alignment horizontal="center" wrapText="1"/>
    </xf>
    <xf numFmtId="0" fontId="26" fillId="0" borderId="0" xfId="0" applyFont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9" fillId="0" borderId="25" xfId="0" applyFont="1" applyBorder="1" applyAlignment="1">
      <alignment horizontal="left" wrapText="1"/>
    </xf>
    <xf numFmtId="0" fontId="9" fillId="0" borderId="24" xfId="0" applyFont="1" applyBorder="1" applyAlignment="1">
      <alignment horizontal="left" wrapText="1"/>
    </xf>
    <xf numFmtId="0" fontId="9" fillId="0" borderId="30" xfId="0" applyFont="1" applyBorder="1" applyAlignment="1">
      <alignment horizontal="left" wrapText="1"/>
    </xf>
    <xf numFmtId="0" fontId="9" fillId="3" borderId="0" xfId="0" applyFont="1" applyFill="1" applyAlignment="1">
      <alignment horizontal="center" wrapText="1"/>
    </xf>
    <xf numFmtId="44" fontId="0" fillId="0" borderId="11" xfId="1" applyFont="1" applyBorder="1" applyAlignment="1">
      <alignment horizontal="center"/>
    </xf>
    <xf numFmtId="44" fontId="0" fillId="0" borderId="5" xfId="1" applyFont="1" applyBorder="1" applyAlignment="1">
      <alignment horizontal="center"/>
    </xf>
    <xf numFmtId="44" fontId="0" fillId="0" borderId="6" xfId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24" fillId="3" borderId="15" xfId="0" applyFont="1" applyFill="1" applyBorder="1" applyAlignment="1">
      <alignment horizont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8" xfId="0" applyFont="1" applyBorder="1" applyAlignment="1">
      <alignment horizontal="left" vertical="center"/>
    </xf>
    <xf numFmtId="0" fontId="25" fillId="6" borderId="31" xfId="0" applyFont="1" applyFill="1" applyBorder="1" applyAlignment="1">
      <alignment horizontal="center" vertical="top" wrapText="1"/>
    </xf>
    <xf numFmtId="0" fontId="25" fillId="6" borderId="32" xfId="0" applyFont="1" applyFill="1" applyBorder="1" applyAlignment="1">
      <alignment horizontal="center" vertical="top" wrapText="1"/>
    </xf>
    <xf numFmtId="0" fontId="25" fillId="6" borderId="33" xfId="0" applyFont="1" applyFill="1" applyBorder="1" applyAlignment="1">
      <alignment horizontal="center" vertical="top" wrapText="1"/>
    </xf>
    <xf numFmtId="0" fontId="25" fillId="6" borderId="34" xfId="0" applyFont="1" applyFill="1" applyBorder="1" applyAlignment="1">
      <alignment horizontal="center" vertical="top" wrapText="1"/>
    </xf>
    <xf numFmtId="0" fontId="25" fillId="6" borderId="35" xfId="0" applyFont="1" applyFill="1" applyBorder="1" applyAlignment="1">
      <alignment horizontal="center" vertical="top" wrapText="1"/>
    </xf>
    <xf numFmtId="0" fontId="25" fillId="6" borderId="36" xfId="0" applyFont="1" applyFill="1" applyBorder="1" applyAlignment="1">
      <alignment horizontal="center" vertical="top" wrapText="1"/>
    </xf>
    <xf numFmtId="0" fontId="9" fillId="0" borderId="22" xfId="0" applyFont="1" applyBorder="1" applyAlignment="1">
      <alignment horizontal="left" wrapText="1"/>
    </xf>
    <xf numFmtId="0" fontId="9" fillId="0" borderId="21" xfId="0" applyFont="1" applyBorder="1" applyAlignment="1">
      <alignment horizontal="left" wrapText="1"/>
    </xf>
    <xf numFmtId="0" fontId="9" fillId="0" borderId="37" xfId="0" applyFont="1" applyBorder="1" applyAlignment="1">
      <alignment horizontal="left" wrapText="1"/>
    </xf>
    <xf numFmtId="0" fontId="28" fillId="0" borderId="40" xfId="0" applyFont="1" applyBorder="1" applyAlignment="1">
      <alignment horizontal="center" wrapText="1"/>
    </xf>
    <xf numFmtId="0" fontId="28" fillId="0" borderId="53" xfId="0" applyFont="1" applyBorder="1" applyAlignment="1">
      <alignment horizontal="center" wrapText="1"/>
    </xf>
    <xf numFmtId="0" fontId="5" fillId="13" borderId="50" xfId="0" applyFont="1" applyFill="1" applyBorder="1" applyAlignment="1">
      <alignment horizontal="left"/>
    </xf>
    <xf numFmtId="0" fontId="5" fillId="13" borderId="51" xfId="0" applyFont="1" applyFill="1" applyBorder="1" applyAlignment="1">
      <alignment horizontal="left"/>
    </xf>
    <xf numFmtId="0" fontId="4" fillId="15" borderId="0" xfId="0" applyFont="1" applyFill="1" applyAlignment="1">
      <alignment horizontal="left" vertical="center" wrapText="1"/>
    </xf>
    <xf numFmtId="0" fontId="27" fillId="15" borderId="44" xfId="0" applyFont="1" applyFill="1" applyBorder="1" applyAlignment="1">
      <alignment wrapText="1"/>
    </xf>
    <xf numFmtId="0" fontId="27" fillId="15" borderId="42" xfId="0" applyFont="1" applyFill="1" applyBorder="1" applyAlignment="1">
      <alignment wrapText="1"/>
    </xf>
    <xf numFmtId="0" fontId="38" fillId="7" borderId="44" xfId="0" applyFont="1" applyFill="1" applyBorder="1" applyAlignment="1">
      <alignment horizontal="center" wrapText="1"/>
    </xf>
    <xf numFmtId="0" fontId="38" fillId="7" borderId="42" xfId="0" applyFont="1" applyFill="1" applyBorder="1" applyAlignment="1">
      <alignment horizontal="center" wrapText="1"/>
    </xf>
    <xf numFmtId="0" fontId="29" fillId="0" borderId="44" xfId="0" applyFont="1" applyBorder="1" applyAlignment="1">
      <alignment horizontal="center" wrapText="1"/>
    </xf>
    <xf numFmtId="0" fontId="29" fillId="0" borderId="42" xfId="0" applyFont="1" applyBorder="1" applyAlignment="1">
      <alignment horizontal="center" wrapText="1"/>
    </xf>
    <xf numFmtId="0" fontId="37" fillId="12" borderId="0" xfId="0" applyFont="1" applyFill="1" applyAlignment="1">
      <alignment horizontal="center" vertical="center"/>
    </xf>
    <xf numFmtId="0" fontId="5" fillId="13" borderId="47" xfId="0" applyFont="1" applyFill="1" applyBorder="1" applyAlignment="1">
      <alignment horizontal="left"/>
    </xf>
    <xf numFmtId="0" fontId="5" fillId="13" borderId="48" xfId="0" applyFont="1" applyFill="1" applyBorder="1" applyAlignment="1">
      <alignment horizontal="left"/>
    </xf>
    <xf numFmtId="0" fontId="27" fillId="0" borderId="39" xfId="0" applyFont="1" applyBorder="1" applyAlignment="1">
      <alignment wrapText="1"/>
    </xf>
    <xf numFmtId="0" fontId="27" fillId="0" borderId="41" xfId="0" applyFont="1" applyBorder="1" applyAlignment="1">
      <alignment wrapText="1"/>
    </xf>
    <xf numFmtId="0" fontId="27" fillId="15" borderId="56" xfId="0" applyFont="1" applyFill="1" applyBorder="1" applyAlignment="1">
      <alignment wrapText="1"/>
    </xf>
    <xf numFmtId="0" fontId="27" fillId="15" borderId="0" xfId="0" applyFont="1" applyFill="1" applyBorder="1" applyAlignment="1">
      <alignment wrapText="1"/>
    </xf>
    <xf numFmtId="0" fontId="27" fillId="15" borderId="45" xfId="0" applyFont="1" applyFill="1" applyBorder="1" applyAlignment="1">
      <alignment wrapText="1"/>
    </xf>
    <xf numFmtId="0" fontId="27" fillId="15" borderId="55" xfId="0" applyFont="1" applyFill="1" applyBorder="1" applyAlignment="1">
      <alignment wrapText="1"/>
    </xf>
  </cellXfs>
  <cellStyles count="2">
    <cellStyle name="Euro" xfId="1"/>
    <cellStyle name="Normal" xfId="0" builtinId="0"/>
  </cellStyles>
  <dxfs count="0"/>
  <tableStyles count="0" defaultTableStyle="TableStyleMedium9" defaultPivotStyle="PivotStyleLight16"/>
  <colors>
    <mruColors>
      <color rgb="FF3333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2049" name="Text Box 1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2050" name="Picture 2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2051" name="Text Box 3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N°A</a:t>
          </a:r>
        </a:p>
      </xdr:txBody>
    </xdr:sp>
    <xdr:clientData/>
  </xdr:twoCellAnchor>
  <xdr:twoCellAnchor>
    <xdr:from>
      <xdr:col>3</xdr:col>
      <xdr:colOff>1190625</xdr:colOff>
      <xdr:row>40</xdr:row>
      <xdr:rowOff>9525</xdr:rowOff>
    </xdr:from>
    <xdr:to>
      <xdr:col>3</xdr:col>
      <xdr:colOff>1400175</xdr:colOff>
      <xdr:row>41</xdr:row>
      <xdr:rowOff>19050</xdr:rowOff>
    </xdr:to>
    <xdr:sp macro="" textlink="">
      <xdr:nvSpPr>
        <xdr:cNvPr id="2060" name="Line 12"/>
        <xdr:cNvSpPr>
          <a:spLocks noChangeShapeType="1"/>
        </xdr:cNvSpPr>
      </xdr:nvSpPr>
      <xdr:spPr bwMode="auto">
        <a:xfrm>
          <a:off x="3771900" y="8677275"/>
          <a:ext cx="20955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238125</xdr:colOff>
      <xdr:row>47</xdr:row>
      <xdr:rowOff>95250</xdr:rowOff>
    </xdr:from>
    <xdr:to>
      <xdr:col>6</xdr:col>
      <xdr:colOff>704850</xdr:colOff>
      <xdr:row>50</xdr:row>
      <xdr:rowOff>0</xdr:rowOff>
    </xdr:to>
    <xdr:pic>
      <xdr:nvPicPr>
        <xdr:cNvPr id="208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763125"/>
          <a:ext cx="6238875" cy="419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2</xdr:row>
      <xdr:rowOff>152400</xdr:rowOff>
    </xdr:from>
    <xdr:to>
      <xdr:col>2</xdr:col>
      <xdr:colOff>485775</xdr:colOff>
      <xdr:row>6</xdr:row>
      <xdr:rowOff>371475</xdr:rowOff>
    </xdr:to>
    <xdr:sp macro="" textlink="">
      <xdr:nvSpPr>
        <xdr:cNvPr id="2176" name="Text Box 128"/>
        <xdr:cNvSpPr txBox="1">
          <a:spLocks noChangeArrowheads="1"/>
        </xdr:cNvSpPr>
      </xdr:nvSpPr>
      <xdr:spPr bwMode="auto">
        <a:xfrm>
          <a:off x="104775" y="476250"/>
          <a:ext cx="221932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  <a:endParaRPr lang="fr-FR" sz="600" b="0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 </a:t>
          </a:r>
        </a:p>
      </xdr:txBody>
    </xdr:sp>
    <xdr:clientData/>
  </xdr:twoCellAnchor>
  <xdr:twoCellAnchor>
    <xdr:from>
      <xdr:col>0</xdr:col>
      <xdr:colOff>342900</xdr:colOff>
      <xdr:row>0</xdr:row>
      <xdr:rowOff>76200</xdr:rowOff>
    </xdr:from>
    <xdr:to>
      <xdr:col>2</xdr:col>
      <xdr:colOff>314325</xdr:colOff>
      <xdr:row>2</xdr:row>
      <xdr:rowOff>152400</xdr:rowOff>
    </xdr:to>
    <xdr:pic>
      <xdr:nvPicPr>
        <xdr:cNvPr id="2177" name="Picture 129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76200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2178" name="Text Box 130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2179" name="Picture 131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2180" name="Text Box 132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N°C920315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3" name="Picture 2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N°A</a:t>
          </a:r>
        </a:p>
      </xdr:txBody>
    </xdr:sp>
    <xdr:clientData/>
  </xdr:twoCellAnchor>
  <xdr:twoCellAnchor>
    <xdr:from>
      <xdr:col>3</xdr:col>
      <xdr:colOff>1190625</xdr:colOff>
      <xdr:row>40</xdr:row>
      <xdr:rowOff>9525</xdr:rowOff>
    </xdr:from>
    <xdr:to>
      <xdr:col>3</xdr:col>
      <xdr:colOff>1400175</xdr:colOff>
      <xdr:row>41</xdr:row>
      <xdr:rowOff>19050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3771900" y="8677275"/>
          <a:ext cx="20955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238125</xdr:colOff>
      <xdr:row>47</xdr:row>
      <xdr:rowOff>95250</xdr:rowOff>
    </xdr:from>
    <xdr:to>
      <xdr:col>6</xdr:col>
      <xdr:colOff>704850</xdr:colOff>
      <xdr:row>50</xdr:row>
      <xdr:rowOff>0</xdr:rowOff>
    </xdr:to>
    <xdr:pic>
      <xdr:nvPicPr>
        <xdr:cNvPr id="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763125"/>
          <a:ext cx="6238875" cy="419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2</xdr:row>
      <xdr:rowOff>152400</xdr:rowOff>
    </xdr:from>
    <xdr:to>
      <xdr:col>2</xdr:col>
      <xdr:colOff>485775</xdr:colOff>
      <xdr:row>6</xdr:row>
      <xdr:rowOff>371475</xdr:rowOff>
    </xdr:to>
    <xdr:sp macro="" textlink="">
      <xdr:nvSpPr>
        <xdr:cNvPr id="7" name="Text Box 128"/>
        <xdr:cNvSpPr txBox="1">
          <a:spLocks noChangeArrowheads="1"/>
        </xdr:cNvSpPr>
      </xdr:nvSpPr>
      <xdr:spPr bwMode="auto">
        <a:xfrm>
          <a:off x="104775" y="476250"/>
          <a:ext cx="221932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  <a:endParaRPr lang="fr-FR" sz="600" b="0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 </a:t>
          </a:r>
        </a:p>
      </xdr:txBody>
    </xdr:sp>
    <xdr:clientData/>
  </xdr:twoCellAnchor>
  <xdr:twoCellAnchor>
    <xdr:from>
      <xdr:col>0</xdr:col>
      <xdr:colOff>342900</xdr:colOff>
      <xdr:row>0</xdr:row>
      <xdr:rowOff>76200</xdr:rowOff>
    </xdr:from>
    <xdr:to>
      <xdr:col>2</xdr:col>
      <xdr:colOff>314325</xdr:colOff>
      <xdr:row>2</xdr:row>
      <xdr:rowOff>152400</xdr:rowOff>
    </xdr:to>
    <xdr:pic>
      <xdr:nvPicPr>
        <xdr:cNvPr id="8" name="Picture 129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76200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9" name="Text Box 130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10" name="Picture 131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11" name="Text Box 132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N°C920315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3" name="Picture 2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N°A</a:t>
          </a:r>
        </a:p>
      </xdr:txBody>
    </xdr:sp>
    <xdr:clientData/>
  </xdr:twoCellAnchor>
  <xdr:twoCellAnchor>
    <xdr:from>
      <xdr:col>3</xdr:col>
      <xdr:colOff>1190625</xdr:colOff>
      <xdr:row>40</xdr:row>
      <xdr:rowOff>9525</xdr:rowOff>
    </xdr:from>
    <xdr:to>
      <xdr:col>3</xdr:col>
      <xdr:colOff>1400175</xdr:colOff>
      <xdr:row>41</xdr:row>
      <xdr:rowOff>19050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3771900" y="8677275"/>
          <a:ext cx="20955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238125</xdr:colOff>
      <xdr:row>47</xdr:row>
      <xdr:rowOff>95250</xdr:rowOff>
    </xdr:from>
    <xdr:to>
      <xdr:col>6</xdr:col>
      <xdr:colOff>704850</xdr:colOff>
      <xdr:row>50</xdr:row>
      <xdr:rowOff>0</xdr:rowOff>
    </xdr:to>
    <xdr:pic>
      <xdr:nvPicPr>
        <xdr:cNvPr id="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763125"/>
          <a:ext cx="6238875" cy="419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2</xdr:row>
      <xdr:rowOff>152400</xdr:rowOff>
    </xdr:from>
    <xdr:to>
      <xdr:col>2</xdr:col>
      <xdr:colOff>485775</xdr:colOff>
      <xdr:row>6</xdr:row>
      <xdr:rowOff>371475</xdr:rowOff>
    </xdr:to>
    <xdr:sp macro="" textlink="">
      <xdr:nvSpPr>
        <xdr:cNvPr id="7" name="Text Box 128"/>
        <xdr:cNvSpPr txBox="1">
          <a:spLocks noChangeArrowheads="1"/>
        </xdr:cNvSpPr>
      </xdr:nvSpPr>
      <xdr:spPr bwMode="auto">
        <a:xfrm>
          <a:off x="104775" y="476250"/>
          <a:ext cx="221932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  <a:endParaRPr lang="fr-FR" sz="600" b="0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 </a:t>
          </a:r>
        </a:p>
      </xdr:txBody>
    </xdr:sp>
    <xdr:clientData/>
  </xdr:twoCellAnchor>
  <xdr:twoCellAnchor>
    <xdr:from>
      <xdr:col>0</xdr:col>
      <xdr:colOff>342900</xdr:colOff>
      <xdr:row>0</xdr:row>
      <xdr:rowOff>76200</xdr:rowOff>
    </xdr:from>
    <xdr:to>
      <xdr:col>2</xdr:col>
      <xdr:colOff>314325</xdr:colOff>
      <xdr:row>2</xdr:row>
      <xdr:rowOff>152400</xdr:rowOff>
    </xdr:to>
    <xdr:pic>
      <xdr:nvPicPr>
        <xdr:cNvPr id="8" name="Picture 129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76200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9" name="Text Box 130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10" name="Picture 131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11" name="Text Box 132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N°C920315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3" name="Picture 2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N°A</a:t>
          </a:r>
        </a:p>
      </xdr:txBody>
    </xdr:sp>
    <xdr:clientData/>
  </xdr:twoCellAnchor>
  <xdr:twoCellAnchor>
    <xdr:from>
      <xdr:col>3</xdr:col>
      <xdr:colOff>1190625</xdr:colOff>
      <xdr:row>40</xdr:row>
      <xdr:rowOff>9525</xdr:rowOff>
    </xdr:from>
    <xdr:to>
      <xdr:col>3</xdr:col>
      <xdr:colOff>1400175</xdr:colOff>
      <xdr:row>41</xdr:row>
      <xdr:rowOff>19050</xdr:rowOff>
    </xdr:to>
    <xdr:sp macro="" textlink="">
      <xdr:nvSpPr>
        <xdr:cNvPr id="5" name="Line 12"/>
        <xdr:cNvSpPr>
          <a:spLocks noChangeShapeType="1"/>
        </xdr:cNvSpPr>
      </xdr:nvSpPr>
      <xdr:spPr bwMode="auto">
        <a:xfrm>
          <a:off x="3771900" y="8677275"/>
          <a:ext cx="209550" cy="85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0</xdr:col>
      <xdr:colOff>238125</xdr:colOff>
      <xdr:row>47</xdr:row>
      <xdr:rowOff>95250</xdr:rowOff>
    </xdr:from>
    <xdr:to>
      <xdr:col>6</xdr:col>
      <xdr:colOff>704850</xdr:colOff>
      <xdr:row>50</xdr:row>
      <xdr:rowOff>0</xdr:rowOff>
    </xdr:to>
    <xdr:pic>
      <xdr:nvPicPr>
        <xdr:cNvPr id="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38125" y="9763125"/>
          <a:ext cx="6238875" cy="419100"/>
        </a:xfrm>
        <a:prstGeom prst="rect">
          <a:avLst/>
        </a:prstGeom>
        <a:noFill/>
        <a:ln w="1">
          <a:noFill/>
          <a:miter lim="800000"/>
          <a:headEnd/>
          <a:tailEnd/>
        </a:ln>
        <a:effectLst/>
      </xdr:spPr>
    </xdr:pic>
    <xdr:clientData/>
  </xdr:twoCellAnchor>
  <xdr:twoCellAnchor>
    <xdr:from>
      <xdr:col>0</xdr:col>
      <xdr:colOff>104775</xdr:colOff>
      <xdr:row>2</xdr:row>
      <xdr:rowOff>152400</xdr:rowOff>
    </xdr:from>
    <xdr:to>
      <xdr:col>2</xdr:col>
      <xdr:colOff>485775</xdr:colOff>
      <xdr:row>6</xdr:row>
      <xdr:rowOff>371475</xdr:rowOff>
    </xdr:to>
    <xdr:sp macro="" textlink="">
      <xdr:nvSpPr>
        <xdr:cNvPr id="7" name="Text Box 128"/>
        <xdr:cNvSpPr txBox="1">
          <a:spLocks noChangeArrowheads="1"/>
        </xdr:cNvSpPr>
      </xdr:nvSpPr>
      <xdr:spPr bwMode="auto">
        <a:xfrm>
          <a:off x="104775" y="476250"/>
          <a:ext cx="2219325" cy="1009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  <a:endParaRPr lang="fr-FR" sz="600" b="0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 </a:t>
          </a:r>
        </a:p>
      </xdr:txBody>
    </xdr:sp>
    <xdr:clientData/>
  </xdr:twoCellAnchor>
  <xdr:twoCellAnchor>
    <xdr:from>
      <xdr:col>0</xdr:col>
      <xdr:colOff>342900</xdr:colOff>
      <xdr:row>0</xdr:row>
      <xdr:rowOff>76200</xdr:rowOff>
    </xdr:from>
    <xdr:to>
      <xdr:col>2</xdr:col>
      <xdr:colOff>314325</xdr:colOff>
      <xdr:row>2</xdr:row>
      <xdr:rowOff>152400</xdr:rowOff>
    </xdr:to>
    <xdr:pic>
      <xdr:nvPicPr>
        <xdr:cNvPr id="8" name="Picture 129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2900" y="76200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2</xdr:row>
      <xdr:rowOff>133350</xdr:rowOff>
    </xdr:from>
    <xdr:to>
      <xdr:col>2</xdr:col>
      <xdr:colOff>476250</xdr:colOff>
      <xdr:row>6</xdr:row>
      <xdr:rowOff>390525</xdr:rowOff>
    </xdr:to>
    <xdr:sp macro="" textlink="">
      <xdr:nvSpPr>
        <xdr:cNvPr id="9" name="Text Box 130"/>
        <xdr:cNvSpPr txBox="1">
          <a:spLocks noChangeArrowheads="1"/>
        </xdr:cNvSpPr>
      </xdr:nvSpPr>
      <xdr:spPr bwMode="auto">
        <a:xfrm>
          <a:off x="95250" y="457200"/>
          <a:ext cx="2219325" cy="1028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SARL IMPRIMERIE BRIAND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ZA Monplaisir - 37330 CHÂTEAU LA VALLIERE</a:t>
          </a:r>
        </a:p>
        <a:p>
          <a:pPr algn="ctr" rtl="1">
            <a:defRPr sz="1000"/>
          </a:pPr>
          <a:r>
            <a:rPr lang="fr-FR" sz="600" b="0" i="0" strike="noStrike">
              <a:solidFill>
                <a:srgbClr val="000000"/>
              </a:solidFill>
              <a:latin typeface="Antique Olive"/>
            </a:rPr>
            <a:t>tél: 02 47 24 02 07 fax: 02 47 24 18 41</a:t>
          </a:r>
          <a:endParaRPr lang="fr-FR" sz="600" b="1" i="0" strike="noStrike">
            <a:solidFill>
              <a:srgbClr val="000000"/>
            </a:solidFill>
            <a:latin typeface="Antique Olive"/>
          </a:endParaRP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mail: gambetta.s.commercial@orange.fr</a:t>
          </a:r>
        </a:p>
        <a:p>
          <a:pPr algn="ctr" rtl="1">
            <a:defRPr sz="1000"/>
          </a:pPr>
          <a:r>
            <a:rPr lang="fr-FR" sz="600" b="1" i="0" strike="noStrike">
              <a:solidFill>
                <a:srgbClr val="000000"/>
              </a:solidFill>
              <a:latin typeface="Antique Olive"/>
            </a:rPr>
            <a:t>site: www.dossard.com / www.plaquevtt.com</a:t>
          </a:r>
        </a:p>
        <a:p>
          <a:pPr algn="ctr" rtl="1">
            <a:defRPr sz="1000"/>
          </a:pPr>
          <a:r>
            <a:rPr lang="fr-FR" sz="600" b="0" i="1" strike="noStrike">
              <a:solidFill>
                <a:srgbClr val="000000"/>
              </a:solidFill>
              <a:latin typeface="Antique Olive"/>
            </a:rPr>
            <a:t>Dossards Athlétisme, Dossards Cyclistes, Plaques VTT, Plaques de Cadre, Plaques Vélo-Rando, Adhésifs de Selle, Cuissards Adhésifs, Flèches Directionnelles,Epingles, Liens…</a:t>
          </a:r>
        </a:p>
      </xdr:txBody>
    </xdr:sp>
    <xdr:clientData/>
  </xdr:twoCellAnchor>
  <xdr:twoCellAnchor>
    <xdr:from>
      <xdr:col>0</xdr:col>
      <xdr:colOff>333375</xdr:colOff>
      <xdr:row>0</xdr:row>
      <xdr:rowOff>66675</xdr:rowOff>
    </xdr:from>
    <xdr:to>
      <xdr:col>2</xdr:col>
      <xdr:colOff>304800</xdr:colOff>
      <xdr:row>2</xdr:row>
      <xdr:rowOff>142875</xdr:rowOff>
    </xdr:to>
    <xdr:pic>
      <xdr:nvPicPr>
        <xdr:cNvPr id="10" name="Picture 131" descr="logo imprimerie  Gambetta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33375" y="66675"/>
          <a:ext cx="18097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733425</xdr:colOff>
      <xdr:row>0</xdr:row>
      <xdr:rowOff>9525</xdr:rowOff>
    </xdr:from>
    <xdr:to>
      <xdr:col>4</xdr:col>
      <xdr:colOff>800100</xdr:colOff>
      <xdr:row>2</xdr:row>
      <xdr:rowOff>57150</xdr:rowOff>
    </xdr:to>
    <xdr:sp macro="" textlink="">
      <xdr:nvSpPr>
        <xdr:cNvPr id="11" name="Text Box 132"/>
        <xdr:cNvSpPr txBox="1">
          <a:spLocks noChangeArrowheads="1"/>
        </xdr:cNvSpPr>
      </xdr:nvSpPr>
      <xdr:spPr bwMode="auto">
        <a:xfrm>
          <a:off x="2571750" y="9525"/>
          <a:ext cx="2419350" cy="371475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36576" tIns="32004" rIns="0" bIns="0" anchor="t" upright="1"/>
        <a:lstStyle/>
        <a:p>
          <a:pPr algn="l" rtl="1">
            <a:defRPr sz="1000"/>
          </a:pPr>
          <a:r>
            <a:rPr lang="fr-FR" sz="1600" b="1" i="0" strike="noStrike">
              <a:solidFill>
                <a:srgbClr val="000000"/>
              </a:solidFill>
              <a:latin typeface="Arial"/>
              <a:cs typeface="Arial"/>
            </a:rPr>
            <a:t>DEVIS</a:t>
          </a:r>
          <a:r>
            <a:rPr lang="fr-FR" sz="2000" b="1" i="0" strike="noStrike">
              <a:solidFill>
                <a:srgbClr val="000000"/>
              </a:solidFill>
              <a:latin typeface="Arial"/>
              <a:cs typeface="Arial"/>
            </a:rPr>
            <a:t> N°C920315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2:G52"/>
  <sheetViews>
    <sheetView topLeftCell="A16" workbookViewId="0">
      <selection activeCell="D17" sqref="D17"/>
    </sheetView>
  </sheetViews>
  <sheetFormatPr baseColWidth="10" defaultRowHeight="12.75"/>
  <cols>
    <col min="1" max="1" width="15.28515625" customWidth="1"/>
    <col min="2" max="2" width="12.28515625" customWidth="1"/>
    <col min="3" max="3" width="11.140625" customWidth="1"/>
    <col min="4" max="4" width="24.140625" bestFit="1" customWidth="1"/>
    <col min="5" max="5" width="13" customWidth="1"/>
    <col min="6" max="6" width="10.7109375" style="7" customWidth="1"/>
    <col min="7" max="7" width="16.5703125" style="7" customWidth="1"/>
  </cols>
  <sheetData>
    <row r="2" spans="1:7">
      <c r="F2" s="40" t="s">
        <v>62</v>
      </c>
      <c r="G2" s="41">
        <v>42087</v>
      </c>
    </row>
    <row r="3" spans="1:7">
      <c r="F3" s="40"/>
      <c r="G3" s="60"/>
    </row>
    <row r="4" spans="1:7" ht="24.75" customHeight="1">
      <c r="D4" s="36" t="s">
        <v>12</v>
      </c>
      <c r="E4" s="155" t="s">
        <v>87</v>
      </c>
      <c r="F4" s="155"/>
      <c r="G4" s="155"/>
    </row>
    <row r="5" spans="1:7">
      <c r="D5" s="36" t="s">
        <v>30</v>
      </c>
      <c r="E5" s="98" t="s">
        <v>64</v>
      </c>
      <c r="F5" s="37"/>
      <c r="G5" s="37"/>
    </row>
    <row r="6" spans="1:7">
      <c r="D6" s="36" t="s">
        <v>52</v>
      </c>
      <c r="E6" s="98" t="s">
        <v>64</v>
      </c>
      <c r="F6" s="38"/>
      <c r="G6" s="37"/>
    </row>
    <row r="7" spans="1:7" ht="28.5" customHeight="1">
      <c r="A7" s="157"/>
      <c r="B7" s="157"/>
      <c r="C7" s="157"/>
      <c r="D7" s="53"/>
      <c r="E7" s="53"/>
      <c r="F7" s="53"/>
      <c r="G7" s="53"/>
    </row>
    <row r="8" spans="1:7" ht="22.5" customHeight="1">
      <c r="A8" s="165" t="s">
        <v>9</v>
      </c>
      <c r="B8" s="166"/>
      <c r="C8" s="167"/>
      <c r="E8" s="162" t="s">
        <v>10</v>
      </c>
      <c r="F8" s="163"/>
      <c r="G8" s="164"/>
    </row>
    <row r="9" spans="1:7">
      <c r="A9" s="3"/>
      <c r="B9" s="28"/>
      <c r="C9" s="16"/>
      <c r="E9" s="3" t="s">
        <v>88</v>
      </c>
      <c r="F9" s="28"/>
      <c r="G9" s="16"/>
    </row>
    <row r="10" spans="1:7">
      <c r="A10" s="59" t="s">
        <v>86</v>
      </c>
      <c r="B10" s="28"/>
      <c r="C10" s="16"/>
      <c r="E10" s="59" t="s">
        <v>64</v>
      </c>
      <c r="F10" s="28"/>
      <c r="G10" s="16"/>
    </row>
    <row r="11" spans="1:7">
      <c r="A11" s="3"/>
      <c r="B11" s="28"/>
      <c r="C11" s="16"/>
      <c r="E11" s="3"/>
      <c r="F11" s="28"/>
      <c r="G11" s="16"/>
    </row>
    <row r="12" spans="1:7">
      <c r="A12" s="3"/>
      <c r="B12" s="29"/>
      <c r="C12" s="16"/>
      <c r="E12" s="3"/>
      <c r="F12" s="29"/>
      <c r="G12" s="16"/>
    </row>
    <row r="13" spans="1:7" ht="13.5" thickBot="1">
      <c r="A13" s="4"/>
      <c r="B13" s="5"/>
      <c r="C13" s="25"/>
      <c r="E13" s="3"/>
      <c r="F13" s="99"/>
      <c r="G13" s="100"/>
    </row>
    <row r="14" spans="1:7" ht="13.5" customHeight="1">
      <c r="A14" s="101" t="s">
        <v>89</v>
      </c>
      <c r="B14" s="1"/>
      <c r="C14" s="1"/>
      <c r="D14" s="173" t="s">
        <v>61</v>
      </c>
      <c r="E14" s="174"/>
      <c r="F14" s="174"/>
      <c r="G14" s="175"/>
    </row>
    <row r="15" spans="1:7" ht="13.5" thickBot="1">
      <c r="A15" t="s">
        <v>90</v>
      </c>
      <c r="D15" s="176"/>
      <c r="E15" s="177"/>
      <c r="F15" s="177"/>
      <c r="G15" s="178"/>
    </row>
    <row r="16" spans="1:7" ht="20.25" customHeight="1">
      <c r="A16" s="102" t="s">
        <v>0</v>
      </c>
      <c r="B16" s="102" t="s">
        <v>14</v>
      </c>
      <c r="C16" s="102" t="s">
        <v>15</v>
      </c>
      <c r="D16" s="103" t="s">
        <v>28</v>
      </c>
      <c r="E16" s="103" t="s">
        <v>1</v>
      </c>
      <c r="F16" s="104" t="s">
        <v>29</v>
      </c>
      <c r="G16" s="105" t="s">
        <v>2</v>
      </c>
    </row>
    <row r="17" spans="1:7" s="111" customFormat="1" ht="30" customHeight="1">
      <c r="A17" s="106" t="s">
        <v>60</v>
      </c>
      <c r="B17" s="106" t="s">
        <v>25</v>
      </c>
      <c r="C17" s="107" t="s">
        <v>80</v>
      </c>
      <c r="D17" s="108" t="s">
        <v>91</v>
      </c>
      <c r="E17" s="109">
        <v>167</v>
      </c>
      <c r="F17" s="110">
        <v>1.47</v>
      </c>
      <c r="G17" s="110">
        <f>F17*E17</f>
        <v>245.49</v>
      </c>
    </row>
    <row r="18" spans="1:7" s="111" customFormat="1" ht="30" customHeight="1">
      <c r="A18" s="86"/>
      <c r="B18" s="86"/>
      <c r="C18" s="87"/>
      <c r="D18" s="95" t="s">
        <v>93</v>
      </c>
      <c r="E18" s="88"/>
      <c r="F18" s="96"/>
      <c r="G18" s="96"/>
    </row>
    <row r="19" spans="1:7" s="111" customFormat="1" ht="30" customHeight="1">
      <c r="A19" s="86"/>
      <c r="B19" s="86"/>
      <c r="C19" s="87"/>
      <c r="D19" s="95"/>
      <c r="E19" s="88"/>
      <c r="F19" s="96"/>
      <c r="G19" s="96"/>
    </row>
    <row r="20" spans="1:7" s="111" customFormat="1" ht="30" customHeight="1">
      <c r="A20" s="86"/>
      <c r="B20" s="86"/>
      <c r="C20" s="87"/>
      <c r="D20" s="95"/>
      <c r="E20" s="88"/>
      <c r="F20" s="96"/>
      <c r="G20" s="96"/>
    </row>
    <row r="21" spans="1:7" s="111" customFormat="1" ht="30" customHeight="1">
      <c r="A21" s="86"/>
      <c r="B21" s="86"/>
      <c r="C21" s="87"/>
      <c r="D21" s="95"/>
      <c r="E21" s="88"/>
      <c r="F21" s="96"/>
      <c r="G21" s="96"/>
    </row>
    <row r="22" spans="1:7" s="1" customFormat="1" ht="29.25" customHeight="1">
      <c r="A22" s="86"/>
      <c r="B22" s="86"/>
      <c r="C22" s="87"/>
      <c r="D22" s="95"/>
      <c r="E22" s="88"/>
      <c r="F22" s="96"/>
      <c r="G22" s="97">
        <f>F22*E22</f>
        <v>0</v>
      </c>
    </row>
    <row r="23" spans="1:7" ht="3" customHeight="1">
      <c r="A23" s="89"/>
      <c r="B23" s="90"/>
      <c r="C23" s="90"/>
      <c r="D23" s="91"/>
      <c r="E23" s="92"/>
      <c r="F23" s="93"/>
      <c r="G23" s="94"/>
    </row>
    <row r="24" spans="1:7" s="78" customFormat="1" ht="15" customHeight="1">
      <c r="A24" s="179" t="s">
        <v>3</v>
      </c>
      <c r="B24" s="180"/>
      <c r="C24" s="181"/>
      <c r="D24" s="65"/>
      <c r="E24" s="66"/>
      <c r="F24" s="67">
        <v>40</v>
      </c>
      <c r="G24" s="79">
        <f t="shared" ref="G24:G32" si="0">E24*F24</f>
        <v>0</v>
      </c>
    </row>
    <row r="25" spans="1:7" s="78" customFormat="1" ht="15" customHeight="1">
      <c r="A25" s="158" t="s">
        <v>11</v>
      </c>
      <c r="B25" s="159"/>
      <c r="C25" s="160"/>
      <c r="D25" s="68"/>
      <c r="E25" s="69"/>
      <c r="F25" s="70"/>
      <c r="G25" s="71">
        <f t="shared" si="0"/>
        <v>0</v>
      </c>
    </row>
    <row r="26" spans="1:7" s="78" customFormat="1" ht="15" customHeight="1">
      <c r="A26" s="158" t="s">
        <v>71</v>
      </c>
      <c r="B26" s="159"/>
      <c r="C26" s="160"/>
      <c r="D26" s="68"/>
      <c r="E26" s="69"/>
      <c r="F26" s="70">
        <v>57</v>
      </c>
      <c r="G26" s="72">
        <f t="shared" si="0"/>
        <v>0</v>
      </c>
    </row>
    <row r="27" spans="1:7" s="78" customFormat="1" ht="15" customHeight="1">
      <c r="A27" s="158" t="s">
        <v>92</v>
      </c>
      <c r="B27" s="159"/>
      <c r="C27" s="160"/>
      <c r="D27" s="68"/>
      <c r="E27" s="69">
        <v>1</v>
      </c>
      <c r="F27" s="70">
        <v>50</v>
      </c>
      <c r="G27" s="72">
        <f t="shared" si="0"/>
        <v>50</v>
      </c>
    </row>
    <row r="28" spans="1:7" s="78" customFormat="1" ht="15" customHeight="1">
      <c r="A28" s="158" t="s">
        <v>94</v>
      </c>
      <c r="B28" s="159"/>
      <c r="C28" s="160"/>
      <c r="D28" s="68"/>
      <c r="E28" s="69">
        <v>10</v>
      </c>
      <c r="F28" s="70">
        <v>20</v>
      </c>
      <c r="G28" s="71">
        <f>E28*F28</f>
        <v>200</v>
      </c>
    </row>
    <row r="29" spans="1:7" s="78" customFormat="1" ht="15" customHeight="1">
      <c r="A29" s="158" t="s">
        <v>31</v>
      </c>
      <c r="B29" s="159"/>
      <c r="C29" s="160"/>
      <c r="D29" s="73"/>
      <c r="E29" s="74"/>
      <c r="F29" s="75">
        <v>14</v>
      </c>
      <c r="G29" s="71">
        <f>E29*F29</f>
        <v>0</v>
      </c>
    </row>
    <row r="30" spans="1:7" s="78" customFormat="1" ht="15" customHeight="1">
      <c r="A30" s="158" t="s">
        <v>32</v>
      </c>
      <c r="B30" s="159"/>
      <c r="C30" s="160"/>
      <c r="D30" s="68"/>
      <c r="E30" s="69"/>
      <c r="F30" s="70">
        <f>IF(E30&gt;49,3.5,(IF(E30&gt;25,3.7,4.7)))</f>
        <v>4.7</v>
      </c>
      <c r="G30" s="71">
        <f>E30*F30</f>
        <v>0</v>
      </c>
    </row>
    <row r="31" spans="1:7" s="78" customFormat="1" ht="15" customHeight="1">
      <c r="A31" s="158" t="s">
        <v>66</v>
      </c>
      <c r="B31" s="159"/>
      <c r="C31" s="160"/>
      <c r="D31" s="68"/>
      <c r="E31" s="69"/>
      <c r="F31" s="75">
        <v>4.5</v>
      </c>
      <c r="G31" s="71">
        <f>E31*F31</f>
        <v>0</v>
      </c>
    </row>
    <row r="32" spans="1:7" s="78" customFormat="1" ht="15" customHeight="1">
      <c r="A32" s="158" t="s">
        <v>65</v>
      </c>
      <c r="B32" s="159"/>
      <c r="C32" s="160"/>
      <c r="D32" s="76" t="s">
        <v>84</v>
      </c>
      <c r="E32" s="69"/>
      <c r="F32" s="77">
        <f>IF(E32&gt;10,7,9)</f>
        <v>9</v>
      </c>
      <c r="G32" s="71">
        <f t="shared" si="0"/>
        <v>0</v>
      </c>
    </row>
    <row r="33" spans="1:7" ht="3" customHeight="1">
      <c r="A33" s="63"/>
      <c r="B33" s="80"/>
      <c r="C33" s="80"/>
      <c r="D33" s="81"/>
      <c r="E33" s="64"/>
      <c r="F33" s="82"/>
      <c r="G33" s="83"/>
    </row>
    <row r="34" spans="1:7" ht="21" customHeight="1">
      <c r="A34" s="170" t="s">
        <v>81</v>
      </c>
      <c r="B34" s="171"/>
      <c r="C34" s="171"/>
      <c r="D34" s="171"/>
      <c r="E34" s="171"/>
      <c r="F34" s="172"/>
      <c r="G34" s="39">
        <v>31</v>
      </c>
    </row>
    <row r="35" spans="1:7" ht="3" customHeight="1">
      <c r="A35" s="63"/>
      <c r="B35" s="80"/>
      <c r="C35" s="80"/>
      <c r="D35" s="81"/>
      <c r="E35" s="64"/>
      <c r="F35" s="82"/>
      <c r="G35" s="83"/>
    </row>
    <row r="36" spans="1:7" ht="12" customHeight="1">
      <c r="A36" s="61" t="s">
        <v>4</v>
      </c>
      <c r="B36" s="20"/>
      <c r="C36" s="20"/>
      <c r="D36" s="43"/>
      <c r="E36" s="43"/>
      <c r="F36" s="44"/>
      <c r="G36" s="12">
        <f>SUM(G17:G35)</f>
        <v>526.49</v>
      </c>
    </row>
    <row r="37" spans="1:7" ht="12" customHeight="1">
      <c r="A37" s="62" t="s">
        <v>72</v>
      </c>
      <c r="B37" s="21"/>
      <c r="C37" s="21"/>
      <c r="D37" s="45"/>
      <c r="E37" s="45"/>
      <c r="F37" s="46"/>
      <c r="G37" s="47">
        <f>G36*0.2</f>
        <v>105.298</v>
      </c>
    </row>
    <row r="38" spans="1:7" ht="21.75" customHeight="1">
      <c r="A38" s="50" t="s">
        <v>5</v>
      </c>
      <c r="B38" s="169" t="str">
        <f>IF(G38 &gt; 300,"ACOMPTE 30% A LA COMMANDE","REGLEMENT A LA COMMANDE")</f>
        <v>ACOMPTE 30% A LA COMMANDE</v>
      </c>
      <c r="C38" s="169"/>
      <c r="D38" s="169"/>
      <c r="E38" s="55">
        <f>IF(G38 &lt; 300,G38,G38*30%)</f>
        <v>189.53639999999999</v>
      </c>
      <c r="F38" s="54"/>
      <c r="G38" s="18">
        <f>G36+G37</f>
        <v>631.78800000000001</v>
      </c>
    </row>
    <row r="39" spans="1:7" ht="18.75" customHeight="1">
      <c r="A39" s="168" t="s">
        <v>33</v>
      </c>
      <c r="B39" s="168"/>
      <c r="C39" s="168"/>
      <c r="D39" s="168"/>
      <c r="E39" s="168"/>
      <c r="F39" s="168"/>
      <c r="G39" s="168"/>
    </row>
    <row r="40" spans="1:7" ht="22.5" customHeight="1">
      <c r="A40" s="161" t="s">
        <v>53</v>
      </c>
      <c r="B40" s="161"/>
      <c r="C40" s="161"/>
      <c r="D40" s="161"/>
      <c r="E40" s="161"/>
      <c r="F40" s="161"/>
      <c r="G40" s="161"/>
    </row>
    <row r="41" spans="1:7" ht="6" customHeight="1">
      <c r="A41" s="2"/>
      <c r="B41" s="2"/>
      <c r="C41" s="2"/>
    </row>
    <row r="42" spans="1:7">
      <c r="A42" s="17" t="s">
        <v>6</v>
      </c>
      <c r="B42" s="17"/>
      <c r="C42" s="17"/>
      <c r="E42" s="33"/>
      <c r="F42" s="31"/>
      <c r="G42" s="13"/>
    </row>
    <row r="43" spans="1:7">
      <c r="A43" s="17" t="s">
        <v>7</v>
      </c>
      <c r="B43" s="17"/>
      <c r="C43" s="17"/>
      <c r="E43" s="34"/>
      <c r="F43" s="30"/>
      <c r="G43" s="14"/>
    </row>
    <row r="44" spans="1:7">
      <c r="A44" s="17" t="s">
        <v>8</v>
      </c>
      <c r="B44" s="17"/>
      <c r="C44" s="17"/>
      <c r="E44" s="35"/>
      <c r="F44" s="32"/>
      <c r="G44" s="15"/>
    </row>
    <row r="45" spans="1:7" ht="3.75" customHeight="1"/>
    <row r="46" spans="1:7" ht="18" customHeight="1">
      <c r="A46" s="52" t="s">
        <v>83</v>
      </c>
      <c r="B46" s="48"/>
      <c r="C46" s="22"/>
      <c r="D46" s="8"/>
      <c r="E46" s="8"/>
      <c r="F46" s="9"/>
      <c r="G46" s="10"/>
    </row>
    <row r="47" spans="1:7" ht="12.75" customHeight="1">
      <c r="A47" s="56" t="s">
        <v>50</v>
      </c>
      <c r="B47" s="5"/>
      <c r="C47" s="57" t="s">
        <v>51</v>
      </c>
      <c r="D47" s="58" t="s">
        <v>49</v>
      </c>
      <c r="E47" s="5"/>
      <c r="F47" s="57"/>
      <c r="G47" s="11"/>
    </row>
    <row r="50" spans="1:7" ht="15">
      <c r="F50" s="51"/>
    </row>
    <row r="52" spans="1:7" ht="22.5" customHeight="1">
      <c r="A52" s="156" t="s">
        <v>82</v>
      </c>
      <c r="B52" s="156"/>
      <c r="C52" s="156"/>
      <c r="D52" s="156"/>
      <c r="E52" s="156"/>
      <c r="F52" s="156"/>
      <c r="G52" s="156"/>
    </row>
  </sheetData>
  <protectedRanges>
    <protectedRange sqref="A42:E44" name="contact"/>
    <protectedRange sqref="F42:G44" name="validation"/>
    <protectedRange password="C713" sqref="D22:E33" name="Qantité"/>
    <protectedRange password="C713" sqref="E17:E21" name="Qantité_1"/>
    <protectedRange sqref="A14 E4:E6 A10 B13:C14 E10" name="livraison_1"/>
    <protectedRange sqref="F6 F9:G13 B9:C12" name="adresse facturation_1"/>
  </protectedRanges>
  <mergeCells count="19">
    <mergeCell ref="A26:C26"/>
    <mergeCell ref="A28:C28"/>
    <mergeCell ref="A27:C27"/>
    <mergeCell ref="E4:G4"/>
    <mergeCell ref="A52:G52"/>
    <mergeCell ref="A7:C7"/>
    <mergeCell ref="A32:C32"/>
    <mergeCell ref="A40:G40"/>
    <mergeCell ref="E8:G8"/>
    <mergeCell ref="A8:C8"/>
    <mergeCell ref="A39:G39"/>
    <mergeCell ref="A25:C25"/>
    <mergeCell ref="A29:C29"/>
    <mergeCell ref="B38:D38"/>
    <mergeCell ref="A31:C31"/>
    <mergeCell ref="A30:C30"/>
    <mergeCell ref="A34:F34"/>
    <mergeCell ref="D14:G15"/>
    <mergeCell ref="A24:C24"/>
  </mergeCells>
  <phoneticPr fontId="0" type="noConversion"/>
  <dataValidations count="3">
    <dataValidation type="list" allowBlank="1" showInputMessage="1" showErrorMessage="1" sqref="A17:A22">
      <formula1>Désignation</formula1>
    </dataValidation>
    <dataValidation type="list" allowBlank="1" showInputMessage="1" showErrorMessage="1" sqref="B17:B22">
      <formula1>Format</formula1>
    </dataValidation>
    <dataValidation type="list" allowBlank="1" showInputMessage="1" showErrorMessage="1" sqref="C17:C22">
      <formula1>Impression</formula1>
    </dataValidation>
  </dataValidations>
  <pageMargins left="0.24" right="0.24" top="0.31" bottom="0.26" header="0.25" footer="0.18"/>
  <pageSetup paperSize="9" scale="9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6"/>
  <sheetViews>
    <sheetView workbookViewId="0">
      <selection activeCell="E19" sqref="E19"/>
    </sheetView>
  </sheetViews>
  <sheetFormatPr baseColWidth="10" defaultRowHeight="12.75"/>
  <cols>
    <col min="1" max="1" width="27.28515625" style="24" customWidth="1"/>
    <col min="2" max="2" width="7.5703125" style="1" customWidth="1"/>
    <col min="3" max="3" width="22.42578125" style="24" customWidth="1"/>
    <col min="4" max="4" width="8.42578125" style="1" customWidth="1"/>
    <col min="5" max="5" width="11.42578125" style="24"/>
    <col min="6" max="6" width="9.7109375" customWidth="1"/>
  </cols>
  <sheetData>
    <row r="1" spans="1:5" ht="24" customHeight="1">
      <c r="A1" s="6" t="s">
        <v>13</v>
      </c>
      <c r="B1" s="23"/>
      <c r="C1" s="6" t="s">
        <v>14</v>
      </c>
      <c r="D1" s="23"/>
      <c r="E1" s="6" t="s">
        <v>15</v>
      </c>
    </row>
    <row r="2" spans="1:5" ht="24" customHeight="1">
      <c r="A2" s="49" t="s">
        <v>36</v>
      </c>
      <c r="B2" s="23"/>
      <c r="C2" s="49" t="s">
        <v>34</v>
      </c>
      <c r="D2" s="23"/>
      <c r="E2" s="49" t="s">
        <v>35</v>
      </c>
    </row>
    <row r="3" spans="1:5" ht="24" customHeight="1">
      <c r="A3" s="26" t="s">
        <v>16</v>
      </c>
      <c r="C3" s="26" t="s">
        <v>73</v>
      </c>
      <c r="E3" s="26" t="s">
        <v>76</v>
      </c>
    </row>
    <row r="4" spans="1:5" ht="24" customHeight="1">
      <c r="A4" s="26" t="s">
        <v>63</v>
      </c>
      <c r="C4" s="26" t="s">
        <v>22</v>
      </c>
      <c r="E4" s="42" t="s">
        <v>77</v>
      </c>
    </row>
    <row r="5" spans="1:5" ht="24" customHeight="1">
      <c r="A5" s="26" t="s">
        <v>38</v>
      </c>
      <c r="C5" s="26" t="s">
        <v>37</v>
      </c>
      <c r="E5" s="42" t="s">
        <v>78</v>
      </c>
    </row>
    <row r="6" spans="1:5" ht="24" customHeight="1">
      <c r="A6" s="26" t="s">
        <v>17</v>
      </c>
      <c r="C6" s="26" t="s">
        <v>40</v>
      </c>
      <c r="E6" s="42" t="s">
        <v>79</v>
      </c>
    </row>
    <row r="7" spans="1:5" ht="24" customHeight="1">
      <c r="A7" s="26" t="s">
        <v>18</v>
      </c>
      <c r="C7" s="26" t="s">
        <v>74</v>
      </c>
      <c r="E7" s="42" t="s">
        <v>80</v>
      </c>
    </row>
    <row r="8" spans="1:5" ht="24" customHeight="1">
      <c r="A8" s="26" t="s">
        <v>48</v>
      </c>
      <c r="C8" s="26" t="s">
        <v>41</v>
      </c>
      <c r="E8" s="19"/>
    </row>
    <row r="9" spans="1:5" ht="24" customHeight="1">
      <c r="A9" s="26" t="s">
        <v>39</v>
      </c>
      <c r="C9" s="26" t="s">
        <v>42</v>
      </c>
      <c r="E9" s="19"/>
    </row>
    <row r="10" spans="1:5" ht="24" customHeight="1">
      <c r="A10" s="26" t="s">
        <v>19</v>
      </c>
      <c r="C10" s="26" t="s">
        <v>75</v>
      </c>
      <c r="E10" s="19"/>
    </row>
    <row r="11" spans="1:5" ht="24" customHeight="1">
      <c r="A11" s="26" t="s">
        <v>20</v>
      </c>
      <c r="C11" s="26" t="s">
        <v>43</v>
      </c>
      <c r="E11" s="19"/>
    </row>
    <row r="12" spans="1:5" ht="24" customHeight="1">
      <c r="A12" s="26" t="s">
        <v>21</v>
      </c>
      <c r="B12" s="21"/>
      <c r="C12" s="26" t="s">
        <v>23</v>
      </c>
      <c r="D12" s="21"/>
      <c r="E12" s="84"/>
    </row>
    <row r="13" spans="1:5" ht="24" customHeight="1">
      <c r="A13" s="27" t="s">
        <v>54</v>
      </c>
      <c r="B13" s="21"/>
      <c r="C13" s="27" t="s">
        <v>24</v>
      </c>
      <c r="D13" s="21"/>
      <c r="E13" s="84"/>
    </row>
    <row r="14" spans="1:5" ht="24" customHeight="1">
      <c r="A14" s="27" t="s">
        <v>55</v>
      </c>
      <c r="C14" s="26" t="s">
        <v>44</v>
      </c>
      <c r="E14" s="19"/>
    </row>
    <row r="15" spans="1:5" ht="24" customHeight="1">
      <c r="A15" s="27" t="s">
        <v>85</v>
      </c>
      <c r="C15" s="26" t="s">
        <v>45</v>
      </c>
      <c r="E15" s="19"/>
    </row>
    <row r="16" spans="1:5" ht="24" customHeight="1">
      <c r="A16" s="26" t="s">
        <v>60</v>
      </c>
      <c r="C16" s="27" t="s">
        <v>47</v>
      </c>
      <c r="E16" s="19"/>
    </row>
    <row r="17" spans="1:5" ht="24" customHeight="1">
      <c r="A17" s="26" t="s">
        <v>46</v>
      </c>
      <c r="B17" s="23"/>
      <c r="C17" s="27" t="s">
        <v>25</v>
      </c>
      <c r="E17" s="19"/>
    </row>
    <row r="18" spans="1:5" ht="24" customHeight="1">
      <c r="A18" s="27" t="s">
        <v>26</v>
      </c>
      <c r="C18" s="27" t="s">
        <v>56</v>
      </c>
      <c r="E18" s="19"/>
    </row>
    <row r="19" spans="1:5" ht="24" customHeight="1">
      <c r="A19" s="27" t="s">
        <v>27</v>
      </c>
      <c r="C19" s="27" t="s">
        <v>57</v>
      </c>
      <c r="E19" s="19"/>
    </row>
    <row r="20" spans="1:5" ht="24" customHeight="1">
      <c r="A20" s="23"/>
      <c r="C20" s="27" t="s">
        <v>67</v>
      </c>
      <c r="E20" s="19"/>
    </row>
    <row r="21" spans="1:5" ht="24" customHeight="1">
      <c r="A21" s="19"/>
      <c r="C21" s="27" t="s">
        <v>68</v>
      </c>
      <c r="E21" s="19"/>
    </row>
    <row r="22" spans="1:5" ht="24" customHeight="1">
      <c r="A22" s="19"/>
      <c r="C22" s="27" t="s">
        <v>69</v>
      </c>
      <c r="E22" s="19"/>
    </row>
    <row r="23" spans="1:5" ht="24" customHeight="1">
      <c r="A23" s="19"/>
      <c r="C23" s="27" t="s">
        <v>70</v>
      </c>
      <c r="E23" s="19"/>
    </row>
    <row r="24" spans="1:5" ht="24" customHeight="1">
      <c r="A24" s="19"/>
      <c r="C24" s="27" t="s">
        <v>58</v>
      </c>
      <c r="E24" s="19"/>
    </row>
    <row r="25" spans="1:5" ht="24" customHeight="1">
      <c r="A25" s="19"/>
      <c r="C25" s="27" t="s">
        <v>59</v>
      </c>
      <c r="E25" s="19"/>
    </row>
    <row r="26" spans="1:5" ht="24" customHeight="1">
      <c r="A26" s="19"/>
      <c r="C26" s="85"/>
      <c r="E26" s="19"/>
    </row>
    <row r="27" spans="1:5" ht="24" customHeight="1">
      <c r="A27" s="19"/>
      <c r="C27" s="85"/>
      <c r="E27" s="19"/>
    </row>
    <row r="28" spans="1:5" ht="24" customHeight="1">
      <c r="A28" s="19"/>
      <c r="C28" s="85"/>
      <c r="E28" s="19"/>
    </row>
    <row r="29" spans="1:5" ht="24" customHeight="1">
      <c r="A29" s="19"/>
      <c r="C29" s="85"/>
      <c r="E29" s="19"/>
    </row>
    <row r="30" spans="1:5" ht="24" customHeight="1">
      <c r="A30" s="19"/>
      <c r="C30" s="85"/>
      <c r="E30" s="19"/>
    </row>
    <row r="31" spans="1:5" ht="24" customHeight="1">
      <c r="A31" s="19"/>
      <c r="C31" s="19"/>
      <c r="E31" s="19"/>
    </row>
    <row r="32" spans="1:5" ht="24" customHeight="1">
      <c r="A32" s="19"/>
      <c r="C32" s="19"/>
      <c r="E32" s="19"/>
    </row>
    <row r="33" spans="1:5" ht="24" customHeight="1">
      <c r="A33" s="19"/>
      <c r="C33" s="19"/>
      <c r="E33" s="19"/>
    </row>
    <row r="34" spans="1:5" ht="24" customHeight="1">
      <c r="A34" s="19"/>
      <c r="C34" s="19"/>
      <c r="E34" s="19"/>
    </row>
    <row r="35" spans="1:5" ht="24" customHeight="1">
      <c r="A35" s="19"/>
      <c r="C35" s="19"/>
      <c r="E35" s="19"/>
    </row>
    <row r="36" spans="1:5" ht="24" customHeight="1">
      <c r="C36" s="19"/>
    </row>
  </sheetData>
  <sheetProtection sheet="1" objects="1" scenarios="1"/>
  <phoneticPr fontId="0" type="noConversion"/>
  <dataValidations count="2">
    <dataValidation type="list" allowBlank="1" showInputMessage="1" showErrorMessage="1" sqref="A25">
      <formula1>$A$3:$A$19</formula1>
    </dataValidation>
    <dataValidation type="list" allowBlank="1" showInputMessage="1" showErrorMessage="1" sqref="B18">
      <formula1>$C$3:$C$27</formula1>
    </dataValidation>
  </dataValidations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S33"/>
  <sheetViews>
    <sheetView tabSelected="1" workbookViewId="0">
      <selection activeCell="I14" sqref="I14"/>
    </sheetView>
  </sheetViews>
  <sheetFormatPr baseColWidth="10" defaultRowHeight="12.75"/>
  <cols>
    <col min="1" max="1" width="3.28515625" style="145" customWidth="1"/>
    <col min="2" max="4" width="6.85546875" bestFit="1" customWidth="1"/>
    <col min="5" max="5" width="7" bestFit="1" customWidth="1"/>
    <col min="6" max="6" width="15" style="24" customWidth="1"/>
    <col min="7" max="7" width="17" style="24" customWidth="1"/>
    <col min="8" max="8" width="16.5703125" customWidth="1"/>
    <col min="9" max="9" width="20.7109375" customWidth="1"/>
    <col min="10" max="10" width="4.42578125" style="145" customWidth="1"/>
  </cols>
  <sheetData>
    <row r="1" spans="1:19" s="145" customFormat="1" ht="7.5" customHeight="1">
      <c r="F1" s="148"/>
      <c r="G1" s="148"/>
    </row>
    <row r="2" spans="1:19" ht="56.25" customHeight="1">
      <c r="B2" s="146"/>
      <c r="C2" s="146"/>
      <c r="D2" s="146"/>
      <c r="E2" s="146"/>
      <c r="F2" s="143" t="s">
        <v>103</v>
      </c>
      <c r="G2" s="144" t="s">
        <v>105</v>
      </c>
      <c r="H2" s="151" t="s">
        <v>104</v>
      </c>
      <c r="I2" s="152" t="s">
        <v>106</v>
      </c>
      <c r="K2" s="193" t="s">
        <v>120</v>
      </c>
      <c r="L2" s="193"/>
      <c r="M2" s="193"/>
      <c r="N2" s="193"/>
      <c r="O2" s="193"/>
      <c r="P2" s="145"/>
      <c r="Q2" s="145"/>
      <c r="R2" s="145"/>
      <c r="S2" s="145"/>
    </row>
    <row r="3" spans="1:19" s="2" customFormat="1" ht="15" customHeight="1">
      <c r="A3" s="145"/>
      <c r="B3" s="183" t="s">
        <v>122</v>
      </c>
      <c r="C3" s="183"/>
      <c r="D3" s="183"/>
      <c r="E3" s="183"/>
      <c r="F3" s="140"/>
      <c r="G3" s="141"/>
      <c r="H3" s="142"/>
      <c r="I3" s="142"/>
      <c r="J3" s="145"/>
      <c r="K3" s="145"/>
      <c r="L3" s="145"/>
      <c r="M3" s="149"/>
      <c r="N3" s="149"/>
      <c r="O3" s="149"/>
      <c r="P3" s="145"/>
      <c r="Q3" s="145"/>
      <c r="R3" s="145"/>
      <c r="S3" s="145"/>
    </row>
    <row r="4" spans="1:19" ht="14.25">
      <c r="A4" s="145">
        <v>1</v>
      </c>
      <c r="B4" s="137" t="s">
        <v>95</v>
      </c>
      <c r="C4" s="137" t="s">
        <v>96</v>
      </c>
      <c r="D4" s="137" t="s">
        <v>97</v>
      </c>
      <c r="E4" s="137" t="s">
        <v>98</v>
      </c>
      <c r="F4" s="138">
        <v>20</v>
      </c>
      <c r="G4" s="139">
        <v>25</v>
      </c>
      <c r="H4" s="138">
        <v>30</v>
      </c>
      <c r="I4" s="138">
        <v>31</v>
      </c>
      <c r="K4" s="127"/>
      <c r="L4" s="150" t="s">
        <v>107</v>
      </c>
      <c r="M4" s="145"/>
      <c r="N4" s="145"/>
      <c r="O4" s="145"/>
      <c r="P4" s="145"/>
      <c r="Q4" s="145"/>
      <c r="R4" s="145"/>
      <c r="S4" s="145"/>
    </row>
    <row r="5" spans="1:19" ht="12.75" customHeight="1">
      <c r="B5" s="182" t="s">
        <v>99</v>
      </c>
      <c r="C5" s="182"/>
      <c r="D5" s="182"/>
      <c r="E5" s="182"/>
      <c r="F5" s="114"/>
      <c r="G5" s="147"/>
      <c r="H5" s="114"/>
      <c r="I5" s="114"/>
      <c r="K5" s="128"/>
      <c r="L5" s="154" t="s">
        <v>108</v>
      </c>
      <c r="M5" s="154"/>
      <c r="N5" s="154"/>
      <c r="O5" s="145"/>
      <c r="P5" s="145"/>
      <c r="Q5" s="145"/>
      <c r="R5" s="145"/>
      <c r="S5" s="145"/>
    </row>
    <row r="6" spans="1:19" ht="14.25">
      <c r="A6" s="145">
        <v>2</v>
      </c>
      <c r="B6" s="112" t="s">
        <v>95</v>
      </c>
      <c r="C6" s="112" t="s">
        <v>96</v>
      </c>
      <c r="D6" s="112" t="s">
        <v>97</v>
      </c>
      <c r="E6" s="112"/>
      <c r="F6" s="117">
        <v>25</v>
      </c>
      <c r="G6" s="124">
        <v>30</v>
      </c>
      <c r="H6" s="117">
        <v>34</v>
      </c>
      <c r="I6" s="117">
        <v>35</v>
      </c>
      <c r="K6" s="129"/>
      <c r="L6" s="150" t="s">
        <v>109</v>
      </c>
      <c r="M6" s="145"/>
      <c r="N6" s="145"/>
      <c r="O6" s="145"/>
      <c r="P6" s="145"/>
      <c r="Q6" s="145"/>
      <c r="R6" s="145"/>
      <c r="S6" s="145"/>
    </row>
    <row r="7" spans="1:19" ht="14.25">
      <c r="A7" s="145">
        <v>3</v>
      </c>
      <c r="B7" s="112" t="s">
        <v>96</v>
      </c>
      <c r="C7" s="112" t="s">
        <v>97</v>
      </c>
      <c r="D7" s="112" t="s">
        <v>98</v>
      </c>
      <c r="E7" s="112"/>
      <c r="F7" s="117">
        <v>9</v>
      </c>
      <c r="G7" s="124">
        <v>12</v>
      </c>
      <c r="H7" s="117">
        <v>14</v>
      </c>
      <c r="I7" s="117">
        <v>15</v>
      </c>
      <c r="K7" s="130"/>
      <c r="L7" s="150" t="s">
        <v>121</v>
      </c>
      <c r="M7" s="145"/>
      <c r="N7" s="145"/>
      <c r="O7" s="145"/>
      <c r="P7" s="145"/>
      <c r="Q7" s="145"/>
      <c r="R7" s="145"/>
      <c r="S7" s="145"/>
    </row>
    <row r="8" spans="1:19" ht="15" thickBot="1">
      <c r="B8" s="113"/>
      <c r="C8" s="113"/>
      <c r="D8" s="113"/>
      <c r="E8" s="113"/>
      <c r="F8" s="116"/>
      <c r="G8" s="123"/>
      <c r="H8" s="116"/>
      <c r="I8" s="116"/>
      <c r="N8" s="133" t="s">
        <v>114</v>
      </c>
      <c r="O8" s="145"/>
      <c r="P8" s="145"/>
      <c r="Q8" s="145"/>
      <c r="R8" s="145"/>
      <c r="S8" s="145"/>
    </row>
    <row r="9" spans="1:19" ht="12.75" customHeight="1" thickTop="1">
      <c r="B9" s="182" t="s">
        <v>100</v>
      </c>
      <c r="C9" s="182"/>
      <c r="D9" s="182"/>
      <c r="E9" s="182"/>
      <c r="F9" s="114"/>
      <c r="G9" s="147"/>
      <c r="H9" s="114"/>
      <c r="I9" s="114"/>
      <c r="K9" s="194" t="s">
        <v>110</v>
      </c>
      <c r="L9" s="195"/>
      <c r="M9" s="195"/>
      <c r="N9" s="131">
        <v>1.47</v>
      </c>
      <c r="O9" s="145"/>
      <c r="P9" s="145"/>
      <c r="Q9" s="145"/>
      <c r="R9" s="145"/>
      <c r="S9" s="145"/>
    </row>
    <row r="10" spans="1:19" ht="15" thickBot="1">
      <c r="A10" s="145">
        <v>4</v>
      </c>
      <c r="B10" s="112" t="s">
        <v>96</v>
      </c>
      <c r="C10" s="112" t="s">
        <v>97</v>
      </c>
      <c r="D10" s="112"/>
      <c r="E10" s="112"/>
      <c r="F10" s="115">
        <v>1</v>
      </c>
      <c r="G10" s="122">
        <v>3</v>
      </c>
      <c r="H10" s="115">
        <v>5</v>
      </c>
      <c r="I10" s="126">
        <v>0</v>
      </c>
      <c r="K10" s="184" t="s">
        <v>111</v>
      </c>
      <c r="L10" s="185"/>
      <c r="M10" s="185"/>
      <c r="N10" s="132">
        <v>0.9</v>
      </c>
      <c r="O10" s="145"/>
      <c r="P10" s="145"/>
      <c r="Q10" s="145"/>
      <c r="R10" s="145"/>
      <c r="S10" s="145"/>
    </row>
    <row r="11" spans="1:19" ht="15" thickTop="1">
      <c r="A11" s="145">
        <v>5</v>
      </c>
      <c r="B11" s="112" t="s">
        <v>95</v>
      </c>
      <c r="C11" s="112" t="s">
        <v>96</v>
      </c>
      <c r="D11" s="112"/>
      <c r="E11" s="112"/>
      <c r="F11" s="115">
        <v>26</v>
      </c>
      <c r="G11" s="122">
        <v>30</v>
      </c>
      <c r="H11" s="115">
        <v>34</v>
      </c>
      <c r="I11" s="115">
        <v>34</v>
      </c>
      <c r="O11" s="134" t="s">
        <v>115</v>
      </c>
      <c r="P11" s="145"/>
      <c r="Q11" s="145"/>
      <c r="R11" s="145"/>
      <c r="S11" s="145"/>
    </row>
    <row r="12" spans="1:19" ht="14.25">
      <c r="A12" s="145">
        <v>6</v>
      </c>
      <c r="B12" s="112" t="s">
        <v>95</v>
      </c>
      <c r="C12" s="112" t="s">
        <v>97</v>
      </c>
      <c r="D12" s="112"/>
      <c r="E12" s="112"/>
      <c r="F12" s="115">
        <v>3</v>
      </c>
      <c r="G12" s="122">
        <v>5</v>
      </c>
      <c r="H12" s="115">
        <v>8</v>
      </c>
      <c r="I12" s="126">
        <v>0</v>
      </c>
      <c r="K12" s="136" t="s">
        <v>112</v>
      </c>
      <c r="L12" s="136"/>
      <c r="M12" s="136"/>
      <c r="N12" s="136"/>
      <c r="O12" s="135">
        <v>20</v>
      </c>
      <c r="P12" s="145"/>
      <c r="Q12" s="145"/>
      <c r="R12" s="145"/>
      <c r="S12" s="145"/>
    </row>
    <row r="13" spans="1:19" ht="12.75" customHeight="1">
      <c r="B13" s="182" t="s">
        <v>118</v>
      </c>
      <c r="C13" s="182"/>
      <c r="D13" s="182"/>
      <c r="E13" s="182"/>
      <c r="F13" s="114"/>
      <c r="G13" s="147"/>
      <c r="H13" s="114"/>
      <c r="I13" s="114"/>
      <c r="L13" s="145"/>
      <c r="M13" s="145"/>
      <c r="N13" s="145"/>
      <c r="O13" s="145"/>
      <c r="P13" s="145"/>
      <c r="Q13" s="145"/>
      <c r="R13" s="145"/>
      <c r="S13" s="145"/>
    </row>
    <row r="14" spans="1:19" ht="12.75" customHeight="1">
      <c r="A14" s="145">
        <v>7</v>
      </c>
      <c r="B14" s="196" t="s">
        <v>95</v>
      </c>
      <c r="C14" s="197"/>
      <c r="D14" s="112"/>
      <c r="E14" s="112"/>
      <c r="F14" s="115">
        <v>23</v>
      </c>
      <c r="G14" s="122">
        <v>28</v>
      </c>
      <c r="H14" s="115">
        <v>33</v>
      </c>
      <c r="I14" s="115">
        <v>40</v>
      </c>
      <c r="K14" s="150" t="s">
        <v>116</v>
      </c>
      <c r="L14" s="145"/>
      <c r="M14" s="145"/>
      <c r="N14" s="145"/>
      <c r="O14" s="145"/>
      <c r="P14" s="145"/>
      <c r="Q14" s="145"/>
      <c r="R14" s="145"/>
      <c r="S14" s="145"/>
    </row>
    <row r="15" spans="1:19" ht="12.75" customHeight="1">
      <c r="A15" s="145">
        <v>8</v>
      </c>
      <c r="B15" s="196" t="s">
        <v>96</v>
      </c>
      <c r="C15" s="197"/>
      <c r="D15" s="112"/>
      <c r="E15" s="112"/>
      <c r="F15" s="115">
        <v>8</v>
      </c>
      <c r="G15" s="122">
        <v>10</v>
      </c>
      <c r="H15" s="115">
        <v>13</v>
      </c>
      <c r="I15" s="115">
        <v>15</v>
      </c>
      <c r="K15" s="150" t="s">
        <v>117</v>
      </c>
      <c r="L15" s="153"/>
      <c r="M15" s="153"/>
      <c r="N15" s="153"/>
      <c r="O15" s="153"/>
      <c r="P15" s="145"/>
      <c r="Q15" s="145"/>
      <c r="R15" s="145"/>
      <c r="S15" s="145"/>
    </row>
    <row r="16" spans="1:19" ht="12.75" customHeight="1">
      <c r="A16" s="145">
        <v>9</v>
      </c>
      <c r="B16" s="196" t="s">
        <v>97</v>
      </c>
      <c r="C16" s="197"/>
      <c r="D16" s="112"/>
      <c r="E16" s="112"/>
      <c r="F16" s="115">
        <v>6</v>
      </c>
      <c r="G16" s="122">
        <v>10</v>
      </c>
      <c r="H16" s="115">
        <v>12</v>
      </c>
      <c r="I16" s="115">
        <v>15</v>
      </c>
      <c r="K16" s="186" t="s">
        <v>119</v>
      </c>
      <c r="L16" s="186"/>
      <c r="M16" s="186"/>
      <c r="N16" s="186"/>
      <c r="O16" s="186"/>
      <c r="P16" s="145"/>
      <c r="Q16" s="145"/>
      <c r="R16" s="145"/>
      <c r="S16" s="145"/>
    </row>
    <row r="17" spans="1:19" ht="12.75" customHeight="1">
      <c r="A17" s="145">
        <v>10</v>
      </c>
      <c r="B17" s="196" t="s">
        <v>98</v>
      </c>
      <c r="C17" s="197"/>
      <c r="D17" s="112"/>
      <c r="E17" s="112"/>
      <c r="F17" s="115">
        <v>8</v>
      </c>
      <c r="G17" s="122">
        <v>10</v>
      </c>
      <c r="H17" s="115">
        <v>13</v>
      </c>
      <c r="I17" s="115">
        <v>15</v>
      </c>
      <c r="K17" s="186"/>
      <c r="L17" s="186"/>
      <c r="M17" s="186"/>
      <c r="N17" s="186"/>
      <c r="O17" s="186"/>
      <c r="P17" s="145"/>
      <c r="Q17" s="145"/>
      <c r="R17" s="145"/>
      <c r="S17" s="145"/>
    </row>
    <row r="18" spans="1:19" ht="12.75" customHeight="1">
      <c r="A18" s="145">
        <v>11</v>
      </c>
      <c r="B18" s="196" t="s">
        <v>101</v>
      </c>
      <c r="C18" s="197"/>
      <c r="D18" s="112"/>
      <c r="E18" s="112"/>
      <c r="F18" s="115">
        <v>3</v>
      </c>
      <c r="G18" s="122">
        <v>4</v>
      </c>
      <c r="H18" s="115">
        <v>4</v>
      </c>
      <c r="I18" s="126">
        <v>0</v>
      </c>
      <c r="K18" s="186"/>
      <c r="L18" s="186"/>
      <c r="M18" s="186"/>
      <c r="N18" s="186"/>
      <c r="O18" s="186"/>
      <c r="P18" s="145"/>
      <c r="Q18" s="145"/>
      <c r="R18" s="145"/>
      <c r="S18" s="145"/>
    </row>
    <row r="19" spans="1:19" ht="12.75" customHeight="1">
      <c r="B19" s="198"/>
      <c r="C19" s="198"/>
      <c r="D19" s="200"/>
      <c r="E19" s="187" t="s">
        <v>102</v>
      </c>
      <c r="F19" s="191">
        <f>SUM(F4:F18)</f>
        <v>132</v>
      </c>
      <c r="G19" s="189">
        <f>SUM(G4:G18)</f>
        <v>167</v>
      </c>
      <c r="H19" s="191">
        <f>SUM(H4:H18)</f>
        <v>200</v>
      </c>
      <c r="I19" s="191">
        <f>SUM(I4:I18)</f>
        <v>200</v>
      </c>
      <c r="K19" s="186"/>
      <c r="L19" s="186"/>
      <c r="M19" s="186"/>
      <c r="N19" s="186"/>
      <c r="O19" s="186"/>
      <c r="P19" s="145"/>
      <c r="Q19" s="145"/>
      <c r="R19" s="145"/>
      <c r="S19" s="145"/>
    </row>
    <row r="20" spans="1:19" ht="12.75" customHeight="1">
      <c r="B20" s="199"/>
      <c r="C20" s="199"/>
      <c r="D20" s="201"/>
      <c r="E20" s="188"/>
      <c r="F20" s="192"/>
      <c r="G20" s="190"/>
      <c r="H20" s="192"/>
      <c r="I20" s="192"/>
      <c r="K20" s="186"/>
      <c r="L20" s="186"/>
      <c r="M20" s="186"/>
      <c r="N20" s="186"/>
      <c r="O20" s="186"/>
      <c r="P20" s="145"/>
      <c r="Q20" s="145"/>
      <c r="R20" s="145"/>
      <c r="S20" s="145"/>
    </row>
    <row r="21" spans="1:19" ht="15" customHeight="1">
      <c r="B21" s="145"/>
      <c r="C21" s="145"/>
      <c r="D21" s="145"/>
      <c r="E21" s="145"/>
      <c r="F21" s="120" t="s">
        <v>113</v>
      </c>
      <c r="G21" s="120" t="s">
        <v>113</v>
      </c>
      <c r="H21" s="120" t="s">
        <v>113</v>
      </c>
      <c r="I21" s="120" t="s">
        <v>113</v>
      </c>
      <c r="K21" s="186"/>
      <c r="L21" s="186"/>
      <c r="M21" s="186"/>
      <c r="N21" s="186"/>
      <c r="O21" s="186"/>
      <c r="P21" s="145"/>
      <c r="Q21" s="145"/>
      <c r="R21" s="145"/>
      <c r="S21" s="145"/>
    </row>
    <row r="22" spans="1:19" ht="18">
      <c r="B22" s="145"/>
      <c r="C22" s="145"/>
      <c r="D22" s="145"/>
      <c r="E22" s="145"/>
      <c r="F22" s="119">
        <f>+NECESSAIRES!G38</f>
        <v>570.048</v>
      </c>
      <c r="G22" s="118">
        <f>+'formulaire devis'!G38</f>
        <v>631.78800000000001</v>
      </c>
      <c r="H22" s="121">
        <f>+'200 TOUS LES PANNEAUX'!G38</f>
        <v>553.20000000000005</v>
      </c>
      <c r="I22" s="125">
        <f>+'200  MOINS 3 MODELES'!G38</f>
        <v>481.2</v>
      </c>
      <c r="K22" s="186"/>
      <c r="L22" s="186"/>
      <c r="M22" s="186"/>
      <c r="N22" s="186"/>
      <c r="O22" s="186"/>
      <c r="P22" s="145"/>
      <c r="Q22" s="145"/>
      <c r="R22" s="145"/>
      <c r="S22" s="145"/>
    </row>
    <row r="23" spans="1:19">
      <c r="B23" s="145"/>
      <c r="C23" s="145"/>
      <c r="D23" s="145"/>
      <c r="E23" s="145"/>
      <c r="F23" s="148"/>
      <c r="G23" s="148"/>
      <c r="H23" s="145"/>
      <c r="I23" s="145"/>
      <c r="K23" s="145"/>
      <c r="L23" s="145"/>
      <c r="M23" s="145"/>
      <c r="N23" s="145"/>
      <c r="O23" s="145"/>
      <c r="P23" s="145"/>
      <c r="Q23" s="145"/>
      <c r="R23" s="145"/>
      <c r="S23" s="145"/>
    </row>
    <row r="24" spans="1:19">
      <c r="B24" s="145"/>
      <c r="C24" s="145"/>
      <c r="D24" s="145"/>
      <c r="E24" s="145"/>
      <c r="F24" s="148"/>
      <c r="G24" s="148"/>
      <c r="H24" s="145"/>
      <c r="I24" s="145"/>
      <c r="K24" s="145"/>
      <c r="L24" s="145"/>
      <c r="M24" s="145"/>
      <c r="N24" s="145"/>
      <c r="O24" s="145"/>
      <c r="P24" s="145"/>
      <c r="Q24" s="145"/>
      <c r="R24" s="145"/>
      <c r="S24" s="145"/>
    </row>
    <row r="25" spans="1:19">
      <c r="B25" s="145"/>
      <c r="C25" s="145"/>
      <c r="D25" s="145"/>
      <c r="E25" s="145"/>
      <c r="F25" s="148"/>
      <c r="G25" s="148"/>
      <c r="H25" s="145"/>
      <c r="I25" s="145"/>
      <c r="K25" s="145"/>
      <c r="L25" s="145"/>
      <c r="M25" s="145"/>
      <c r="N25" s="145"/>
      <c r="O25" s="145"/>
      <c r="P25" s="145"/>
      <c r="Q25" s="145"/>
      <c r="R25" s="145"/>
      <c r="S25" s="145"/>
    </row>
    <row r="26" spans="1:19">
      <c r="B26" s="145"/>
      <c r="C26" s="145"/>
      <c r="D26" s="145"/>
      <c r="E26" s="145"/>
      <c r="F26" s="148"/>
      <c r="G26" s="148"/>
      <c r="H26" s="145"/>
      <c r="I26" s="145"/>
      <c r="K26" s="145"/>
      <c r="L26" s="145"/>
      <c r="M26" s="145"/>
      <c r="N26" s="145"/>
      <c r="O26" s="145"/>
      <c r="P26" s="145"/>
      <c r="Q26" s="145"/>
      <c r="R26" s="145"/>
      <c r="S26" s="145"/>
    </row>
    <row r="27" spans="1:19">
      <c r="B27" s="145"/>
      <c r="C27" s="145"/>
      <c r="D27" s="145"/>
      <c r="E27" s="145"/>
      <c r="F27" s="148"/>
      <c r="G27" s="148"/>
      <c r="H27" s="145"/>
      <c r="I27" s="145"/>
      <c r="K27" s="145"/>
      <c r="L27" s="145"/>
      <c r="M27" s="145"/>
      <c r="N27" s="145"/>
      <c r="O27" s="145"/>
      <c r="P27" s="145"/>
      <c r="Q27" s="145"/>
      <c r="R27" s="145"/>
      <c r="S27" s="145"/>
    </row>
    <row r="28" spans="1:19">
      <c r="B28" s="145"/>
      <c r="C28" s="145"/>
      <c r="D28" s="145"/>
      <c r="E28" s="145"/>
      <c r="F28" s="148"/>
      <c r="G28" s="148"/>
      <c r="H28" s="145"/>
      <c r="I28" s="145"/>
      <c r="P28" s="145"/>
      <c r="Q28" s="145"/>
      <c r="R28" s="145"/>
      <c r="S28" s="145"/>
    </row>
    <row r="29" spans="1:19">
      <c r="B29" s="145"/>
      <c r="C29" s="145"/>
      <c r="D29" s="145"/>
      <c r="E29" s="145"/>
      <c r="F29" s="148"/>
      <c r="G29" s="148"/>
      <c r="H29" s="145"/>
      <c r="I29" s="145"/>
      <c r="P29" s="145"/>
      <c r="Q29" s="145"/>
      <c r="R29" s="145"/>
      <c r="S29" s="145"/>
    </row>
    <row r="30" spans="1:19">
      <c r="P30" s="145"/>
      <c r="Q30" s="145"/>
      <c r="R30" s="145"/>
      <c r="S30" s="145"/>
    </row>
    <row r="31" spans="1:19">
      <c r="P31" s="145"/>
      <c r="Q31" s="145"/>
      <c r="R31" s="145"/>
      <c r="S31" s="145"/>
    </row>
    <row r="32" spans="1:19">
      <c r="P32" s="145"/>
      <c r="Q32" s="145"/>
      <c r="R32" s="145"/>
      <c r="S32" s="145"/>
    </row>
    <row r="33" spans="16:19">
      <c r="P33" s="145"/>
      <c r="Q33" s="145"/>
      <c r="R33" s="145"/>
      <c r="S33" s="145"/>
    </row>
  </sheetData>
  <mergeCells count="21">
    <mergeCell ref="B19:B20"/>
    <mergeCell ref="C19:C20"/>
    <mergeCell ref="D19:D20"/>
    <mergeCell ref="B14:C14"/>
    <mergeCell ref="B15:C15"/>
    <mergeCell ref="K2:O2"/>
    <mergeCell ref="K9:M9"/>
    <mergeCell ref="B16:C16"/>
    <mergeCell ref="B17:C17"/>
    <mergeCell ref="B18:C18"/>
    <mergeCell ref="K16:O22"/>
    <mergeCell ref="E19:E20"/>
    <mergeCell ref="G19:G20"/>
    <mergeCell ref="F19:F20"/>
    <mergeCell ref="H19:H20"/>
    <mergeCell ref="I19:I20"/>
    <mergeCell ref="B5:E5"/>
    <mergeCell ref="B9:E9"/>
    <mergeCell ref="B13:E13"/>
    <mergeCell ref="B3:E3"/>
    <mergeCell ref="K10:M10"/>
  </mergeCells>
  <pageMargins left="0.7" right="0.7" top="0.75" bottom="0.75" header="0.3" footer="0.3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FF00"/>
  </sheetPr>
  <dimension ref="A2:G52"/>
  <sheetViews>
    <sheetView workbookViewId="0">
      <selection activeCell="F17" sqref="F17"/>
    </sheetView>
  </sheetViews>
  <sheetFormatPr baseColWidth="10" defaultRowHeight="12.75"/>
  <cols>
    <col min="1" max="1" width="15.28515625" customWidth="1"/>
    <col min="2" max="2" width="12.28515625" customWidth="1"/>
    <col min="3" max="3" width="11.140625" customWidth="1"/>
    <col min="4" max="4" width="24.140625" bestFit="1" customWidth="1"/>
    <col min="5" max="5" width="13" customWidth="1"/>
    <col min="6" max="6" width="10.7109375" style="7" customWidth="1"/>
    <col min="7" max="7" width="16.5703125" style="7" customWidth="1"/>
  </cols>
  <sheetData>
    <row r="2" spans="1:7">
      <c r="F2" s="40" t="s">
        <v>62</v>
      </c>
      <c r="G2" s="41">
        <v>42087</v>
      </c>
    </row>
    <row r="3" spans="1:7">
      <c r="F3" s="40"/>
      <c r="G3" s="60"/>
    </row>
    <row r="4" spans="1:7" ht="24.75" customHeight="1">
      <c r="D4" s="36" t="s">
        <v>12</v>
      </c>
      <c r="E4" s="155" t="s">
        <v>87</v>
      </c>
      <c r="F4" s="155"/>
      <c r="G4" s="155"/>
    </row>
    <row r="5" spans="1:7">
      <c r="D5" s="36" t="s">
        <v>30</v>
      </c>
      <c r="E5" s="98" t="s">
        <v>64</v>
      </c>
      <c r="F5" s="37"/>
      <c r="G5" s="37"/>
    </row>
    <row r="6" spans="1:7">
      <c r="D6" s="36" t="s">
        <v>52</v>
      </c>
      <c r="E6" s="98" t="s">
        <v>64</v>
      </c>
      <c r="F6" s="38"/>
      <c r="G6" s="37"/>
    </row>
    <row r="7" spans="1:7" ht="28.5" customHeight="1">
      <c r="A7" s="157"/>
      <c r="B7" s="157"/>
      <c r="C7" s="157"/>
      <c r="D7" s="53"/>
      <c r="E7" s="53"/>
      <c r="F7" s="53"/>
      <c r="G7" s="53"/>
    </row>
    <row r="8" spans="1:7" ht="22.5" customHeight="1">
      <c r="A8" s="165" t="s">
        <v>9</v>
      </c>
      <c r="B8" s="166"/>
      <c r="C8" s="167"/>
      <c r="E8" s="162" t="s">
        <v>10</v>
      </c>
      <c r="F8" s="163"/>
      <c r="G8" s="164"/>
    </row>
    <row r="9" spans="1:7">
      <c r="A9" s="3"/>
      <c r="B9" s="28"/>
      <c r="C9" s="16"/>
      <c r="E9" s="3" t="s">
        <v>88</v>
      </c>
      <c r="F9" s="28"/>
      <c r="G9" s="16"/>
    </row>
    <row r="10" spans="1:7">
      <c r="A10" s="59" t="s">
        <v>86</v>
      </c>
      <c r="B10" s="28"/>
      <c r="C10" s="16"/>
      <c r="E10" s="59" t="s">
        <v>64</v>
      </c>
      <c r="F10" s="28"/>
      <c r="G10" s="16"/>
    </row>
    <row r="11" spans="1:7">
      <c r="A11" s="3"/>
      <c r="B11" s="28"/>
      <c r="C11" s="16"/>
      <c r="E11" s="3"/>
      <c r="F11" s="28"/>
      <c r="G11" s="16"/>
    </row>
    <row r="12" spans="1:7">
      <c r="A12" s="3"/>
      <c r="B12" s="29"/>
      <c r="C12" s="16"/>
      <c r="E12" s="3"/>
      <c r="F12" s="29"/>
      <c r="G12" s="16"/>
    </row>
    <row r="13" spans="1:7" ht="13.5" thickBot="1">
      <c r="A13" s="4"/>
      <c r="B13" s="5"/>
      <c r="C13" s="25"/>
      <c r="E13" s="3"/>
      <c r="F13" s="99"/>
      <c r="G13" s="100"/>
    </row>
    <row r="14" spans="1:7" ht="13.5" customHeight="1">
      <c r="A14" s="101" t="s">
        <v>89</v>
      </c>
      <c r="B14" s="1"/>
      <c r="C14" s="1"/>
      <c r="D14" s="173" t="s">
        <v>61</v>
      </c>
      <c r="E14" s="174"/>
      <c r="F14" s="174"/>
      <c r="G14" s="175"/>
    </row>
    <row r="15" spans="1:7" ht="13.5" thickBot="1">
      <c r="A15" t="s">
        <v>90</v>
      </c>
      <c r="D15" s="176"/>
      <c r="E15" s="177"/>
      <c r="F15" s="177"/>
      <c r="G15" s="178"/>
    </row>
    <row r="16" spans="1:7" ht="20.25" customHeight="1">
      <c r="A16" s="102" t="s">
        <v>0</v>
      </c>
      <c r="B16" s="102" t="s">
        <v>14</v>
      </c>
      <c r="C16" s="102" t="s">
        <v>15</v>
      </c>
      <c r="D16" s="103" t="s">
        <v>28</v>
      </c>
      <c r="E16" s="103" t="s">
        <v>1</v>
      </c>
      <c r="F16" s="104" t="s">
        <v>29</v>
      </c>
      <c r="G16" s="105" t="s">
        <v>2</v>
      </c>
    </row>
    <row r="17" spans="1:7" s="111" customFormat="1" ht="30" customHeight="1">
      <c r="A17" s="106" t="s">
        <v>60</v>
      </c>
      <c r="B17" s="106" t="s">
        <v>25</v>
      </c>
      <c r="C17" s="107" t="s">
        <v>80</v>
      </c>
      <c r="D17" s="108" t="s">
        <v>91</v>
      </c>
      <c r="E17" s="109">
        <v>132</v>
      </c>
      <c r="F17" s="110">
        <v>1.47</v>
      </c>
      <c r="G17" s="110">
        <f>F17*E17</f>
        <v>194.04</v>
      </c>
    </row>
    <row r="18" spans="1:7" s="111" customFormat="1" ht="30" customHeight="1">
      <c r="A18" s="86"/>
      <c r="B18" s="86"/>
      <c r="C18" s="87"/>
      <c r="D18" s="95" t="s">
        <v>93</v>
      </c>
      <c r="E18" s="88"/>
      <c r="F18" s="96"/>
      <c r="G18" s="96"/>
    </row>
    <row r="19" spans="1:7" s="111" customFormat="1" ht="30" customHeight="1">
      <c r="A19" s="86"/>
      <c r="B19" s="86"/>
      <c r="C19" s="87"/>
      <c r="D19" s="95"/>
      <c r="E19" s="88"/>
      <c r="F19" s="96"/>
      <c r="G19" s="96"/>
    </row>
    <row r="20" spans="1:7" s="111" customFormat="1" ht="30" customHeight="1">
      <c r="A20" s="86"/>
      <c r="B20" s="86"/>
      <c r="C20" s="87"/>
      <c r="D20" s="95"/>
      <c r="E20" s="88"/>
      <c r="F20" s="96"/>
      <c r="G20" s="96"/>
    </row>
    <row r="21" spans="1:7" s="111" customFormat="1" ht="30" customHeight="1">
      <c r="A21" s="86"/>
      <c r="B21" s="86"/>
      <c r="C21" s="87"/>
      <c r="D21" s="95"/>
      <c r="E21" s="88"/>
      <c r="F21" s="96"/>
      <c r="G21" s="96"/>
    </row>
    <row r="22" spans="1:7" s="1" customFormat="1" ht="29.25" customHeight="1">
      <c r="A22" s="86"/>
      <c r="B22" s="86"/>
      <c r="C22" s="87"/>
      <c r="D22" s="95"/>
      <c r="E22" s="88"/>
      <c r="F22" s="96"/>
      <c r="G22" s="97">
        <f>F22*E22</f>
        <v>0</v>
      </c>
    </row>
    <row r="23" spans="1:7" ht="3" customHeight="1">
      <c r="A23" s="89"/>
      <c r="B23" s="90"/>
      <c r="C23" s="90"/>
      <c r="D23" s="91"/>
      <c r="E23" s="92"/>
      <c r="F23" s="93"/>
      <c r="G23" s="94"/>
    </row>
    <row r="24" spans="1:7" s="78" customFormat="1" ht="15" customHeight="1">
      <c r="A24" s="179" t="s">
        <v>3</v>
      </c>
      <c r="B24" s="180"/>
      <c r="C24" s="181"/>
      <c r="D24" s="65"/>
      <c r="E24" s="66"/>
      <c r="F24" s="67">
        <v>40</v>
      </c>
      <c r="G24" s="79">
        <f t="shared" ref="G24:G32" si="0">E24*F24</f>
        <v>0</v>
      </c>
    </row>
    <row r="25" spans="1:7" s="78" customFormat="1" ht="15" customHeight="1">
      <c r="A25" s="158" t="s">
        <v>11</v>
      </c>
      <c r="B25" s="159"/>
      <c r="C25" s="160"/>
      <c r="D25" s="68"/>
      <c r="E25" s="69"/>
      <c r="F25" s="70"/>
      <c r="G25" s="71">
        <f t="shared" si="0"/>
        <v>0</v>
      </c>
    </row>
    <row r="26" spans="1:7" s="78" customFormat="1" ht="15" customHeight="1">
      <c r="A26" s="158" t="s">
        <v>71</v>
      </c>
      <c r="B26" s="159"/>
      <c r="C26" s="160"/>
      <c r="D26" s="68"/>
      <c r="E26" s="69"/>
      <c r="F26" s="70">
        <v>57</v>
      </c>
      <c r="G26" s="72">
        <f t="shared" si="0"/>
        <v>0</v>
      </c>
    </row>
    <row r="27" spans="1:7" s="78" customFormat="1" ht="15" customHeight="1">
      <c r="A27" s="158" t="s">
        <v>92</v>
      </c>
      <c r="B27" s="159"/>
      <c r="C27" s="160"/>
      <c r="D27" s="68"/>
      <c r="E27" s="69">
        <v>1</v>
      </c>
      <c r="F27" s="70">
        <v>50</v>
      </c>
      <c r="G27" s="72">
        <f t="shared" si="0"/>
        <v>50</v>
      </c>
    </row>
    <row r="28" spans="1:7" s="78" customFormat="1" ht="15" customHeight="1">
      <c r="A28" s="158" t="s">
        <v>94</v>
      </c>
      <c r="B28" s="159"/>
      <c r="C28" s="160"/>
      <c r="D28" s="68"/>
      <c r="E28" s="69">
        <v>10</v>
      </c>
      <c r="F28" s="70">
        <v>20</v>
      </c>
      <c r="G28" s="71">
        <f>E28*F28</f>
        <v>200</v>
      </c>
    </row>
    <row r="29" spans="1:7" s="78" customFormat="1" ht="15" customHeight="1">
      <c r="A29" s="158" t="s">
        <v>31</v>
      </c>
      <c r="B29" s="159"/>
      <c r="C29" s="160"/>
      <c r="D29" s="73"/>
      <c r="E29" s="74"/>
      <c r="F29" s="75">
        <v>14</v>
      </c>
      <c r="G29" s="71">
        <f>E29*F29</f>
        <v>0</v>
      </c>
    </row>
    <row r="30" spans="1:7" s="78" customFormat="1" ht="15" customHeight="1">
      <c r="A30" s="158" t="s">
        <v>32</v>
      </c>
      <c r="B30" s="159"/>
      <c r="C30" s="160"/>
      <c r="D30" s="68"/>
      <c r="E30" s="69"/>
      <c r="F30" s="70">
        <f>IF(E30&gt;49,3.5,(IF(E30&gt;25,3.7,4.7)))</f>
        <v>4.7</v>
      </c>
      <c r="G30" s="71">
        <f>E30*F30</f>
        <v>0</v>
      </c>
    </row>
    <row r="31" spans="1:7" s="78" customFormat="1" ht="15" customHeight="1">
      <c r="A31" s="158" t="s">
        <v>66</v>
      </c>
      <c r="B31" s="159"/>
      <c r="C31" s="160"/>
      <c r="D31" s="68"/>
      <c r="E31" s="69"/>
      <c r="F31" s="75">
        <v>4.5</v>
      </c>
      <c r="G31" s="71">
        <f>E31*F31</f>
        <v>0</v>
      </c>
    </row>
    <row r="32" spans="1:7" s="78" customFormat="1" ht="15" customHeight="1">
      <c r="A32" s="158" t="s">
        <v>65</v>
      </c>
      <c r="B32" s="159"/>
      <c r="C32" s="160"/>
      <c r="D32" s="76" t="s">
        <v>84</v>
      </c>
      <c r="E32" s="69"/>
      <c r="F32" s="77">
        <f>IF(E32&gt;10,7,9)</f>
        <v>9</v>
      </c>
      <c r="G32" s="71">
        <f t="shared" si="0"/>
        <v>0</v>
      </c>
    </row>
    <row r="33" spans="1:7" ht="3" customHeight="1">
      <c r="A33" s="63"/>
      <c r="B33" s="80"/>
      <c r="C33" s="80"/>
      <c r="D33" s="81"/>
      <c r="E33" s="64"/>
      <c r="F33" s="82"/>
      <c r="G33" s="83"/>
    </row>
    <row r="34" spans="1:7" ht="21" customHeight="1">
      <c r="A34" s="170" t="s">
        <v>81</v>
      </c>
      <c r="B34" s="171"/>
      <c r="C34" s="171"/>
      <c r="D34" s="171"/>
      <c r="E34" s="171"/>
      <c r="F34" s="172"/>
      <c r="G34" s="39">
        <v>31</v>
      </c>
    </row>
    <row r="35" spans="1:7" ht="3" customHeight="1">
      <c r="A35" s="63"/>
      <c r="B35" s="80"/>
      <c r="C35" s="80"/>
      <c r="D35" s="81"/>
      <c r="E35" s="64"/>
      <c r="F35" s="82"/>
      <c r="G35" s="83"/>
    </row>
    <row r="36" spans="1:7" ht="12" customHeight="1">
      <c r="A36" s="61" t="s">
        <v>4</v>
      </c>
      <c r="B36" s="20"/>
      <c r="C36" s="20"/>
      <c r="D36" s="43"/>
      <c r="E36" s="43"/>
      <c r="F36" s="44"/>
      <c r="G36" s="12">
        <f>SUM(G17:G35)</f>
        <v>475.03999999999996</v>
      </c>
    </row>
    <row r="37" spans="1:7" ht="12" customHeight="1">
      <c r="A37" s="62" t="s">
        <v>72</v>
      </c>
      <c r="B37" s="21"/>
      <c r="C37" s="21"/>
      <c r="D37" s="45"/>
      <c r="E37" s="45"/>
      <c r="F37" s="46"/>
      <c r="G37" s="47">
        <f>G36*0.2</f>
        <v>95.007999999999996</v>
      </c>
    </row>
    <row r="38" spans="1:7" ht="21.75" customHeight="1">
      <c r="A38" s="50" t="s">
        <v>5</v>
      </c>
      <c r="B38" s="169" t="str">
        <f>IF(G38 &gt; 300,"ACOMPTE 30% A LA COMMANDE","REGLEMENT A LA COMMANDE")</f>
        <v>ACOMPTE 30% A LA COMMANDE</v>
      </c>
      <c r="C38" s="169"/>
      <c r="D38" s="169"/>
      <c r="E38" s="55">
        <f>IF(G38 &lt; 300,G38,G38*30%)</f>
        <v>171.01439999999999</v>
      </c>
      <c r="F38" s="54"/>
      <c r="G38" s="18">
        <f>G36+G37</f>
        <v>570.048</v>
      </c>
    </row>
    <row r="39" spans="1:7" ht="18.75" customHeight="1">
      <c r="A39" s="168" t="s">
        <v>33</v>
      </c>
      <c r="B39" s="168"/>
      <c r="C39" s="168"/>
      <c r="D39" s="168"/>
      <c r="E39" s="168"/>
      <c r="F39" s="168"/>
      <c r="G39" s="168"/>
    </row>
    <row r="40" spans="1:7" ht="22.5" customHeight="1">
      <c r="A40" s="161" t="s">
        <v>53</v>
      </c>
      <c r="B40" s="161"/>
      <c r="C40" s="161"/>
      <c r="D40" s="161"/>
      <c r="E40" s="161"/>
      <c r="F40" s="161"/>
      <c r="G40" s="161"/>
    </row>
    <row r="41" spans="1:7" ht="6" customHeight="1">
      <c r="A41" s="2"/>
      <c r="B41" s="2"/>
      <c r="C41" s="2"/>
    </row>
    <row r="42" spans="1:7">
      <c r="A42" s="17" t="s">
        <v>6</v>
      </c>
      <c r="B42" s="17"/>
      <c r="C42" s="17"/>
      <c r="E42" s="33"/>
      <c r="F42" s="31"/>
      <c r="G42" s="13"/>
    </row>
    <row r="43" spans="1:7">
      <c r="A43" s="17" t="s">
        <v>7</v>
      </c>
      <c r="B43" s="17"/>
      <c r="C43" s="17"/>
      <c r="E43" s="34"/>
      <c r="F43" s="30"/>
      <c r="G43" s="14"/>
    </row>
    <row r="44" spans="1:7">
      <c r="A44" s="17" t="s">
        <v>8</v>
      </c>
      <c r="B44" s="17"/>
      <c r="C44" s="17"/>
      <c r="E44" s="35"/>
      <c r="F44" s="32"/>
      <c r="G44" s="15"/>
    </row>
    <row r="45" spans="1:7" ht="3.75" customHeight="1"/>
    <row r="46" spans="1:7" ht="18" customHeight="1">
      <c r="A46" s="52" t="s">
        <v>83</v>
      </c>
      <c r="B46" s="48"/>
      <c r="C46" s="22"/>
      <c r="D46" s="8"/>
      <c r="E46" s="8"/>
      <c r="F46" s="9"/>
      <c r="G46" s="10"/>
    </row>
    <row r="47" spans="1:7" ht="12.75" customHeight="1">
      <c r="A47" s="56" t="s">
        <v>50</v>
      </c>
      <c r="B47" s="5"/>
      <c r="C47" s="57" t="s">
        <v>51</v>
      </c>
      <c r="D47" s="58" t="s">
        <v>49</v>
      </c>
      <c r="E47" s="5"/>
      <c r="F47" s="57"/>
      <c r="G47" s="11"/>
    </row>
    <row r="50" spans="1:7" ht="15">
      <c r="F50" s="51"/>
    </row>
    <row r="52" spans="1:7" ht="22.5" customHeight="1">
      <c r="A52" s="156" t="s">
        <v>82</v>
      </c>
      <c r="B52" s="156"/>
      <c r="C52" s="156"/>
      <c r="D52" s="156"/>
      <c r="E52" s="156"/>
      <c r="F52" s="156"/>
      <c r="G52" s="156"/>
    </row>
  </sheetData>
  <protectedRanges>
    <protectedRange sqref="A42:E44" name="contact"/>
    <protectedRange sqref="F42:G44" name="validation"/>
    <protectedRange password="C713" sqref="D22:E33" name="Qantité"/>
    <protectedRange password="C713" sqref="E17:E21" name="Qantité_1"/>
    <protectedRange sqref="A14 E4:E6 A10 B13:C14 E10" name="livraison_1"/>
    <protectedRange sqref="F6 F9:G13 B9:C12" name="adresse facturation_1"/>
  </protectedRanges>
  <mergeCells count="19">
    <mergeCell ref="A30:C30"/>
    <mergeCell ref="E4:G4"/>
    <mergeCell ref="A7:C7"/>
    <mergeCell ref="A8:C8"/>
    <mergeCell ref="E8:G8"/>
    <mergeCell ref="D14:G15"/>
    <mergeCell ref="A24:C24"/>
    <mergeCell ref="A25:C25"/>
    <mergeCell ref="A26:C26"/>
    <mergeCell ref="A27:C27"/>
    <mergeCell ref="A28:C28"/>
    <mergeCell ref="A29:C29"/>
    <mergeCell ref="A52:G52"/>
    <mergeCell ref="A31:C31"/>
    <mergeCell ref="A32:C32"/>
    <mergeCell ref="A34:F34"/>
    <mergeCell ref="B38:D38"/>
    <mergeCell ref="A39:G39"/>
    <mergeCell ref="A40:G40"/>
  </mergeCells>
  <dataValidations count="3">
    <dataValidation type="list" allowBlank="1" showInputMessage="1" showErrorMessage="1" sqref="C17:C22">
      <formula1>Impression</formula1>
    </dataValidation>
    <dataValidation type="list" allowBlank="1" showInputMessage="1" showErrorMessage="1" sqref="B17:B22">
      <formula1>Format</formula1>
    </dataValidation>
    <dataValidation type="list" allowBlank="1" showInputMessage="1" showErrorMessage="1" sqref="A17:A22">
      <formula1>Désignation</formula1>
    </dataValidation>
  </dataValidations>
  <pageMargins left="0.24" right="0.24" top="0.31" bottom="0.26" header="0.25" footer="0.18"/>
  <pageSetup paperSize="9" scale="9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2:G52"/>
  <sheetViews>
    <sheetView topLeftCell="A4" workbookViewId="0">
      <selection activeCell="F18" sqref="F18"/>
    </sheetView>
  </sheetViews>
  <sheetFormatPr baseColWidth="10" defaultRowHeight="12.75"/>
  <cols>
    <col min="1" max="1" width="15.28515625" customWidth="1"/>
    <col min="2" max="2" width="12.28515625" customWidth="1"/>
    <col min="3" max="3" width="11.140625" customWidth="1"/>
    <col min="4" max="4" width="24.140625" bestFit="1" customWidth="1"/>
    <col min="5" max="5" width="13" customWidth="1"/>
    <col min="6" max="6" width="10.7109375" style="7" customWidth="1"/>
    <col min="7" max="7" width="16.5703125" style="7" customWidth="1"/>
  </cols>
  <sheetData>
    <row r="2" spans="1:7">
      <c r="F2" s="40" t="s">
        <v>62</v>
      </c>
      <c r="G2" s="41">
        <v>42087</v>
      </c>
    </row>
    <row r="3" spans="1:7">
      <c r="F3" s="40"/>
      <c r="G3" s="60"/>
    </row>
    <row r="4" spans="1:7" ht="24.75" customHeight="1">
      <c r="D4" s="36" t="s">
        <v>12</v>
      </c>
      <c r="E4" s="155" t="s">
        <v>87</v>
      </c>
      <c r="F4" s="155"/>
      <c r="G4" s="155"/>
    </row>
    <row r="5" spans="1:7">
      <c r="D5" s="36" t="s">
        <v>30</v>
      </c>
      <c r="E5" s="98" t="s">
        <v>64</v>
      </c>
      <c r="F5" s="37"/>
      <c r="G5" s="37"/>
    </row>
    <row r="6" spans="1:7">
      <c r="D6" s="36" t="s">
        <v>52</v>
      </c>
      <c r="E6" s="98" t="s">
        <v>64</v>
      </c>
      <c r="F6" s="38"/>
      <c r="G6" s="37"/>
    </row>
    <row r="7" spans="1:7" ht="28.5" customHeight="1">
      <c r="A7" s="157"/>
      <c r="B7" s="157"/>
      <c r="C7" s="157"/>
      <c r="D7" s="53"/>
      <c r="E7" s="53"/>
      <c r="F7" s="53"/>
      <c r="G7" s="53"/>
    </row>
    <row r="8" spans="1:7" ht="22.5" customHeight="1">
      <c r="A8" s="165" t="s">
        <v>9</v>
      </c>
      <c r="B8" s="166"/>
      <c r="C8" s="167"/>
      <c r="E8" s="162" t="s">
        <v>10</v>
      </c>
      <c r="F8" s="163"/>
      <c r="G8" s="164"/>
    </row>
    <row r="9" spans="1:7">
      <c r="A9" s="3"/>
      <c r="B9" s="28"/>
      <c r="C9" s="16"/>
      <c r="E9" s="3" t="s">
        <v>88</v>
      </c>
      <c r="F9" s="28"/>
      <c r="G9" s="16"/>
    </row>
    <row r="10" spans="1:7">
      <c r="A10" s="59" t="s">
        <v>86</v>
      </c>
      <c r="B10" s="28"/>
      <c r="C10" s="16"/>
      <c r="E10" s="59" t="s">
        <v>64</v>
      </c>
      <c r="F10" s="28"/>
      <c r="G10" s="16"/>
    </row>
    <row r="11" spans="1:7">
      <c r="A11" s="3"/>
      <c r="B11" s="28"/>
      <c r="C11" s="16"/>
      <c r="E11" s="3"/>
      <c r="F11" s="28"/>
      <c r="G11" s="16"/>
    </row>
    <row r="12" spans="1:7">
      <c r="A12" s="3"/>
      <c r="B12" s="29"/>
      <c r="C12" s="16"/>
      <c r="E12" s="3"/>
      <c r="F12" s="29"/>
      <c r="G12" s="16"/>
    </row>
    <row r="13" spans="1:7" ht="13.5" thickBot="1">
      <c r="A13" s="4"/>
      <c r="B13" s="5"/>
      <c r="C13" s="25"/>
      <c r="E13" s="3"/>
      <c r="F13" s="99"/>
      <c r="G13" s="100"/>
    </row>
    <row r="14" spans="1:7" ht="13.5" customHeight="1">
      <c r="A14" s="101" t="s">
        <v>89</v>
      </c>
      <c r="B14" s="1"/>
      <c r="C14" s="1"/>
      <c r="D14" s="173" t="s">
        <v>61</v>
      </c>
      <c r="E14" s="174"/>
      <c r="F14" s="174"/>
      <c r="G14" s="175"/>
    </row>
    <row r="15" spans="1:7" ht="13.5" thickBot="1">
      <c r="A15" t="s">
        <v>90</v>
      </c>
      <c r="D15" s="176"/>
      <c r="E15" s="177"/>
      <c r="F15" s="177"/>
      <c r="G15" s="178"/>
    </row>
    <row r="16" spans="1:7" ht="20.25" customHeight="1">
      <c r="A16" s="102" t="s">
        <v>0</v>
      </c>
      <c r="B16" s="102" t="s">
        <v>14</v>
      </c>
      <c r="C16" s="102" t="s">
        <v>15</v>
      </c>
      <c r="D16" s="103" t="s">
        <v>28</v>
      </c>
      <c r="E16" s="103" t="s">
        <v>1</v>
      </c>
      <c r="F16" s="104" t="s">
        <v>29</v>
      </c>
      <c r="G16" s="105" t="s">
        <v>2</v>
      </c>
    </row>
    <row r="17" spans="1:7" s="111" customFormat="1" ht="30" customHeight="1">
      <c r="A17" s="106" t="s">
        <v>60</v>
      </c>
      <c r="B17" s="106" t="s">
        <v>25</v>
      </c>
      <c r="C17" s="107" t="s">
        <v>80</v>
      </c>
      <c r="D17" s="108" t="s">
        <v>91</v>
      </c>
      <c r="E17" s="109">
        <v>200</v>
      </c>
      <c r="F17" s="110">
        <v>0.9</v>
      </c>
      <c r="G17" s="110">
        <f>F17*E17</f>
        <v>180</v>
      </c>
    </row>
    <row r="18" spans="1:7" s="111" customFormat="1" ht="30" customHeight="1">
      <c r="A18" s="86"/>
      <c r="B18" s="86"/>
      <c r="C18" s="87"/>
      <c r="D18" s="95" t="s">
        <v>93</v>
      </c>
      <c r="E18" s="88"/>
      <c r="F18" s="96"/>
      <c r="G18" s="96"/>
    </row>
    <row r="19" spans="1:7" s="111" customFormat="1" ht="30" customHeight="1">
      <c r="A19" s="86"/>
      <c r="B19" s="86"/>
      <c r="C19" s="87"/>
      <c r="D19" s="95"/>
      <c r="E19" s="88"/>
      <c r="F19" s="96"/>
      <c r="G19" s="96"/>
    </row>
    <row r="20" spans="1:7" s="111" customFormat="1" ht="30" customHeight="1">
      <c r="A20" s="86"/>
      <c r="B20" s="86"/>
      <c r="C20" s="87"/>
      <c r="D20" s="95"/>
      <c r="E20" s="88"/>
      <c r="F20" s="96"/>
      <c r="G20" s="96"/>
    </row>
    <row r="21" spans="1:7" s="111" customFormat="1" ht="30" customHeight="1">
      <c r="A21" s="86"/>
      <c r="B21" s="86"/>
      <c r="C21" s="87"/>
      <c r="D21" s="95"/>
      <c r="E21" s="88"/>
      <c r="F21" s="96"/>
      <c r="G21" s="96"/>
    </row>
    <row r="22" spans="1:7" s="1" customFormat="1" ht="29.25" customHeight="1">
      <c r="A22" s="86"/>
      <c r="B22" s="86"/>
      <c r="C22" s="87"/>
      <c r="D22" s="95"/>
      <c r="E22" s="88"/>
      <c r="F22" s="96"/>
      <c r="G22" s="97">
        <f>F22*E22</f>
        <v>0</v>
      </c>
    </row>
    <row r="23" spans="1:7" ht="3" customHeight="1">
      <c r="A23" s="89"/>
      <c r="B23" s="90"/>
      <c r="C23" s="90"/>
      <c r="D23" s="91"/>
      <c r="E23" s="92"/>
      <c r="F23" s="93"/>
      <c r="G23" s="94"/>
    </row>
    <row r="24" spans="1:7" s="78" customFormat="1" ht="15" customHeight="1">
      <c r="A24" s="179" t="s">
        <v>3</v>
      </c>
      <c r="B24" s="180"/>
      <c r="C24" s="181"/>
      <c r="D24" s="65"/>
      <c r="E24" s="66"/>
      <c r="F24" s="67">
        <v>40</v>
      </c>
      <c r="G24" s="79">
        <f t="shared" ref="G24:G32" si="0">E24*F24</f>
        <v>0</v>
      </c>
    </row>
    <row r="25" spans="1:7" s="78" customFormat="1" ht="15" customHeight="1">
      <c r="A25" s="158" t="s">
        <v>11</v>
      </c>
      <c r="B25" s="159"/>
      <c r="C25" s="160"/>
      <c r="D25" s="68"/>
      <c r="E25" s="69"/>
      <c r="F25" s="70"/>
      <c r="G25" s="71">
        <f t="shared" si="0"/>
        <v>0</v>
      </c>
    </row>
    <row r="26" spans="1:7" s="78" customFormat="1" ht="15" customHeight="1">
      <c r="A26" s="158" t="s">
        <v>71</v>
      </c>
      <c r="B26" s="159"/>
      <c r="C26" s="160"/>
      <c r="D26" s="68"/>
      <c r="E26" s="69"/>
      <c r="F26" s="70">
        <v>57</v>
      </c>
      <c r="G26" s="72">
        <f t="shared" si="0"/>
        <v>0</v>
      </c>
    </row>
    <row r="27" spans="1:7" s="78" customFormat="1" ht="15" customHeight="1">
      <c r="A27" s="158" t="s">
        <v>92</v>
      </c>
      <c r="B27" s="159"/>
      <c r="C27" s="160"/>
      <c r="D27" s="68"/>
      <c r="E27" s="69">
        <v>1</v>
      </c>
      <c r="F27" s="70">
        <v>50</v>
      </c>
      <c r="G27" s="72">
        <f t="shared" si="0"/>
        <v>50</v>
      </c>
    </row>
    <row r="28" spans="1:7" s="78" customFormat="1" ht="15" customHeight="1">
      <c r="A28" s="158" t="s">
        <v>94</v>
      </c>
      <c r="B28" s="159"/>
      <c r="C28" s="160"/>
      <c r="D28" s="68"/>
      <c r="E28" s="69">
        <v>10</v>
      </c>
      <c r="F28" s="70">
        <v>20</v>
      </c>
      <c r="G28" s="71">
        <f>E28*F28</f>
        <v>200</v>
      </c>
    </row>
    <row r="29" spans="1:7" s="78" customFormat="1" ht="15" customHeight="1">
      <c r="A29" s="158" t="s">
        <v>31</v>
      </c>
      <c r="B29" s="159"/>
      <c r="C29" s="160"/>
      <c r="D29" s="73"/>
      <c r="E29" s="74"/>
      <c r="F29" s="75">
        <v>14</v>
      </c>
      <c r="G29" s="71">
        <f>E29*F29</f>
        <v>0</v>
      </c>
    </row>
    <row r="30" spans="1:7" s="78" customFormat="1" ht="15" customHeight="1">
      <c r="A30" s="158" t="s">
        <v>32</v>
      </c>
      <c r="B30" s="159"/>
      <c r="C30" s="160"/>
      <c r="D30" s="68"/>
      <c r="E30" s="69"/>
      <c r="F30" s="70">
        <f>IF(E30&gt;49,3.5,(IF(E30&gt;25,3.7,4.7)))</f>
        <v>4.7</v>
      </c>
      <c r="G30" s="71">
        <f>E30*F30</f>
        <v>0</v>
      </c>
    </row>
    <row r="31" spans="1:7" s="78" customFormat="1" ht="15" customHeight="1">
      <c r="A31" s="158" t="s">
        <v>66</v>
      </c>
      <c r="B31" s="159"/>
      <c r="C31" s="160"/>
      <c r="D31" s="68"/>
      <c r="E31" s="69"/>
      <c r="F31" s="75">
        <v>4.5</v>
      </c>
      <c r="G31" s="71">
        <f>E31*F31</f>
        <v>0</v>
      </c>
    </row>
    <row r="32" spans="1:7" s="78" customFormat="1" ht="15" customHeight="1">
      <c r="A32" s="158" t="s">
        <v>65</v>
      </c>
      <c r="B32" s="159"/>
      <c r="C32" s="160"/>
      <c r="D32" s="76" t="s">
        <v>84</v>
      </c>
      <c r="E32" s="69"/>
      <c r="F32" s="77">
        <f>IF(E32&gt;10,7,9)</f>
        <v>9</v>
      </c>
      <c r="G32" s="71">
        <f t="shared" si="0"/>
        <v>0</v>
      </c>
    </row>
    <row r="33" spans="1:7" ht="3" customHeight="1">
      <c r="A33" s="63"/>
      <c r="B33" s="80"/>
      <c r="C33" s="80"/>
      <c r="D33" s="81"/>
      <c r="E33" s="64"/>
      <c r="F33" s="82"/>
      <c r="G33" s="83"/>
    </row>
    <row r="34" spans="1:7" ht="21" customHeight="1">
      <c r="A34" s="170" t="s">
        <v>81</v>
      </c>
      <c r="B34" s="171"/>
      <c r="C34" s="171"/>
      <c r="D34" s="171"/>
      <c r="E34" s="171"/>
      <c r="F34" s="172"/>
      <c r="G34" s="39">
        <v>31</v>
      </c>
    </row>
    <row r="35" spans="1:7" ht="3" customHeight="1">
      <c r="A35" s="63"/>
      <c r="B35" s="80"/>
      <c r="C35" s="80"/>
      <c r="D35" s="81"/>
      <c r="E35" s="64"/>
      <c r="F35" s="82"/>
      <c r="G35" s="83"/>
    </row>
    <row r="36" spans="1:7" ht="12" customHeight="1">
      <c r="A36" s="61" t="s">
        <v>4</v>
      </c>
      <c r="B36" s="20"/>
      <c r="C36" s="20"/>
      <c r="D36" s="43"/>
      <c r="E36" s="43"/>
      <c r="F36" s="44"/>
      <c r="G36" s="12">
        <f>SUM(G17:G35)</f>
        <v>461</v>
      </c>
    </row>
    <row r="37" spans="1:7" ht="12" customHeight="1">
      <c r="A37" s="62" t="s">
        <v>72</v>
      </c>
      <c r="B37" s="21"/>
      <c r="C37" s="21"/>
      <c r="D37" s="45"/>
      <c r="E37" s="45"/>
      <c r="F37" s="46"/>
      <c r="G37" s="47">
        <f>G36*0.2</f>
        <v>92.2</v>
      </c>
    </row>
    <row r="38" spans="1:7" ht="21.75" customHeight="1">
      <c r="A38" s="50" t="s">
        <v>5</v>
      </c>
      <c r="B38" s="169" t="str">
        <f>IF(G38 &gt; 300,"ACOMPTE 30% A LA COMMANDE","REGLEMENT A LA COMMANDE")</f>
        <v>ACOMPTE 30% A LA COMMANDE</v>
      </c>
      <c r="C38" s="169"/>
      <c r="D38" s="169"/>
      <c r="E38" s="55">
        <f>IF(G38 &lt; 300,G38,G38*30%)</f>
        <v>165.96</v>
      </c>
      <c r="F38" s="54"/>
      <c r="G38" s="18">
        <f>G36+G37</f>
        <v>553.20000000000005</v>
      </c>
    </row>
    <row r="39" spans="1:7" ht="18.75" customHeight="1">
      <c r="A39" s="168" t="s">
        <v>33</v>
      </c>
      <c r="B39" s="168"/>
      <c r="C39" s="168"/>
      <c r="D39" s="168"/>
      <c r="E39" s="168"/>
      <c r="F39" s="168"/>
      <c r="G39" s="168"/>
    </row>
    <row r="40" spans="1:7" ht="22.5" customHeight="1">
      <c r="A40" s="161" t="s">
        <v>53</v>
      </c>
      <c r="B40" s="161"/>
      <c r="C40" s="161"/>
      <c r="D40" s="161"/>
      <c r="E40" s="161"/>
      <c r="F40" s="161"/>
      <c r="G40" s="161"/>
    </row>
    <row r="41" spans="1:7" ht="6" customHeight="1">
      <c r="A41" s="2"/>
      <c r="B41" s="2"/>
      <c r="C41" s="2"/>
    </row>
    <row r="42" spans="1:7">
      <c r="A42" s="17" t="s">
        <v>6</v>
      </c>
      <c r="B42" s="17"/>
      <c r="C42" s="17"/>
      <c r="E42" s="33"/>
      <c r="F42" s="31"/>
      <c r="G42" s="13"/>
    </row>
    <row r="43" spans="1:7">
      <c r="A43" s="17" t="s">
        <v>7</v>
      </c>
      <c r="B43" s="17"/>
      <c r="C43" s="17"/>
      <c r="E43" s="34"/>
      <c r="F43" s="30"/>
      <c r="G43" s="14"/>
    </row>
    <row r="44" spans="1:7">
      <c r="A44" s="17" t="s">
        <v>8</v>
      </c>
      <c r="B44" s="17"/>
      <c r="C44" s="17"/>
      <c r="E44" s="35"/>
      <c r="F44" s="32"/>
      <c r="G44" s="15"/>
    </row>
    <row r="45" spans="1:7" ht="3.75" customHeight="1"/>
    <row r="46" spans="1:7" ht="18" customHeight="1">
      <c r="A46" s="52" t="s">
        <v>83</v>
      </c>
      <c r="B46" s="48"/>
      <c r="C46" s="22"/>
      <c r="D46" s="8"/>
      <c r="E46" s="8"/>
      <c r="F46" s="9"/>
      <c r="G46" s="10"/>
    </row>
    <row r="47" spans="1:7" ht="12.75" customHeight="1">
      <c r="A47" s="56" t="s">
        <v>50</v>
      </c>
      <c r="B47" s="5"/>
      <c r="C47" s="57" t="s">
        <v>51</v>
      </c>
      <c r="D47" s="58" t="s">
        <v>49</v>
      </c>
      <c r="E47" s="5"/>
      <c r="F47" s="57"/>
      <c r="G47" s="11"/>
    </row>
    <row r="50" spans="1:7" ht="15">
      <c r="F50" s="51"/>
    </row>
    <row r="52" spans="1:7" ht="22.5" customHeight="1">
      <c r="A52" s="156" t="s">
        <v>82</v>
      </c>
      <c r="B52" s="156"/>
      <c r="C52" s="156"/>
      <c r="D52" s="156"/>
      <c r="E52" s="156"/>
      <c r="F52" s="156"/>
      <c r="G52" s="156"/>
    </row>
  </sheetData>
  <protectedRanges>
    <protectedRange sqref="A42:E44" name="contact"/>
    <protectedRange sqref="F42:G44" name="validation"/>
    <protectedRange password="C713" sqref="D22:E33" name="Qantité"/>
    <protectedRange password="C713" sqref="E17:E21" name="Qantité_1"/>
    <protectedRange sqref="A14 E4:E6 A10 B13:C14 E10" name="livraison_1"/>
    <protectedRange sqref="F6 F9:G13 B9:C12" name="adresse facturation_1"/>
  </protectedRanges>
  <mergeCells count="19">
    <mergeCell ref="A30:C30"/>
    <mergeCell ref="E4:G4"/>
    <mergeCell ref="A7:C7"/>
    <mergeCell ref="A8:C8"/>
    <mergeCell ref="E8:G8"/>
    <mergeCell ref="D14:G15"/>
    <mergeCell ref="A24:C24"/>
    <mergeCell ref="A25:C25"/>
    <mergeCell ref="A26:C26"/>
    <mergeCell ref="A27:C27"/>
    <mergeCell ref="A28:C28"/>
    <mergeCell ref="A29:C29"/>
    <mergeCell ref="A52:G52"/>
    <mergeCell ref="A31:C31"/>
    <mergeCell ref="A32:C32"/>
    <mergeCell ref="A34:F34"/>
    <mergeCell ref="B38:D38"/>
    <mergeCell ref="A39:G39"/>
    <mergeCell ref="A40:G40"/>
  </mergeCells>
  <dataValidations count="3">
    <dataValidation type="list" allowBlank="1" showInputMessage="1" showErrorMessage="1" sqref="A17:A22">
      <formula1>Désignation</formula1>
    </dataValidation>
    <dataValidation type="list" allowBlank="1" showInputMessage="1" showErrorMessage="1" sqref="B17:B22">
      <formula1>Format</formula1>
    </dataValidation>
    <dataValidation type="list" allowBlank="1" showInputMessage="1" showErrorMessage="1" sqref="C17:C22">
      <formula1>Impression</formula1>
    </dataValidation>
  </dataValidations>
  <pageMargins left="0.24" right="0.24" top="0.31" bottom="0.26" header="0.25" footer="0.18"/>
  <pageSetup paperSize="9" scale="9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2:G52"/>
  <sheetViews>
    <sheetView workbookViewId="0">
      <selection activeCell="F28" sqref="F28"/>
    </sheetView>
  </sheetViews>
  <sheetFormatPr baseColWidth="10" defaultRowHeight="12.75"/>
  <cols>
    <col min="1" max="1" width="15.28515625" customWidth="1"/>
    <col min="2" max="2" width="12.28515625" customWidth="1"/>
    <col min="3" max="3" width="11.140625" customWidth="1"/>
    <col min="4" max="4" width="24.140625" bestFit="1" customWidth="1"/>
    <col min="5" max="5" width="13" customWidth="1"/>
    <col min="6" max="6" width="10.7109375" style="7" customWidth="1"/>
    <col min="7" max="7" width="16.5703125" style="7" customWidth="1"/>
  </cols>
  <sheetData>
    <row r="2" spans="1:7">
      <c r="F2" s="40" t="s">
        <v>62</v>
      </c>
      <c r="G2" s="41">
        <v>42087</v>
      </c>
    </row>
    <row r="3" spans="1:7">
      <c r="F3" s="40"/>
      <c r="G3" s="60"/>
    </row>
    <row r="4" spans="1:7" ht="24.75" customHeight="1">
      <c r="D4" s="36" t="s">
        <v>12</v>
      </c>
      <c r="E4" s="155" t="s">
        <v>87</v>
      </c>
      <c r="F4" s="155"/>
      <c r="G4" s="155"/>
    </row>
    <row r="5" spans="1:7">
      <c r="D5" s="36" t="s">
        <v>30</v>
      </c>
      <c r="E5" s="98" t="s">
        <v>64</v>
      </c>
      <c r="F5" s="37"/>
      <c r="G5" s="37"/>
    </row>
    <row r="6" spans="1:7">
      <c r="D6" s="36" t="s">
        <v>52</v>
      </c>
      <c r="E6" s="98" t="s">
        <v>64</v>
      </c>
      <c r="F6" s="38"/>
      <c r="G6" s="37"/>
    </row>
    <row r="7" spans="1:7" ht="28.5" customHeight="1">
      <c r="A7" s="157"/>
      <c r="B7" s="157"/>
      <c r="C7" s="157"/>
      <c r="D7" s="53"/>
      <c r="E7" s="53"/>
      <c r="F7" s="53"/>
      <c r="G7" s="53"/>
    </row>
    <row r="8" spans="1:7" ht="22.5" customHeight="1">
      <c r="A8" s="165" t="s">
        <v>9</v>
      </c>
      <c r="B8" s="166"/>
      <c r="C8" s="167"/>
      <c r="E8" s="162" t="s">
        <v>10</v>
      </c>
      <c r="F8" s="163"/>
      <c r="G8" s="164"/>
    </row>
    <row r="9" spans="1:7">
      <c r="A9" s="3"/>
      <c r="B9" s="28"/>
      <c r="C9" s="16"/>
      <c r="E9" s="3" t="s">
        <v>88</v>
      </c>
      <c r="F9" s="28"/>
      <c r="G9" s="16"/>
    </row>
    <row r="10" spans="1:7">
      <c r="A10" s="59" t="s">
        <v>86</v>
      </c>
      <c r="B10" s="28"/>
      <c r="C10" s="16"/>
      <c r="E10" s="59" t="s">
        <v>64</v>
      </c>
      <c r="F10" s="28"/>
      <c r="G10" s="16"/>
    </row>
    <row r="11" spans="1:7">
      <c r="A11" s="3"/>
      <c r="B11" s="28"/>
      <c r="C11" s="16"/>
      <c r="E11" s="3"/>
      <c r="F11" s="28"/>
      <c r="G11" s="16"/>
    </row>
    <row r="12" spans="1:7">
      <c r="A12" s="3"/>
      <c r="B12" s="29"/>
      <c r="C12" s="16"/>
      <c r="E12" s="3"/>
      <c r="F12" s="29"/>
      <c r="G12" s="16"/>
    </row>
    <row r="13" spans="1:7" ht="13.5" thickBot="1">
      <c r="A13" s="4"/>
      <c r="B13" s="5"/>
      <c r="C13" s="25"/>
      <c r="E13" s="3"/>
      <c r="F13" s="99"/>
      <c r="G13" s="100"/>
    </row>
    <row r="14" spans="1:7" ht="13.5" customHeight="1">
      <c r="A14" s="101" t="s">
        <v>89</v>
      </c>
      <c r="B14" s="1"/>
      <c r="C14" s="1"/>
      <c r="D14" s="173" t="s">
        <v>61</v>
      </c>
      <c r="E14" s="174"/>
      <c r="F14" s="174"/>
      <c r="G14" s="175"/>
    </row>
    <row r="15" spans="1:7" ht="13.5" thickBot="1">
      <c r="A15" t="s">
        <v>90</v>
      </c>
      <c r="D15" s="176"/>
      <c r="E15" s="177"/>
      <c r="F15" s="177"/>
      <c r="G15" s="178"/>
    </row>
    <row r="16" spans="1:7" ht="20.25" customHeight="1">
      <c r="A16" s="102" t="s">
        <v>0</v>
      </c>
      <c r="B16" s="102" t="s">
        <v>14</v>
      </c>
      <c r="C16" s="102" t="s">
        <v>15</v>
      </c>
      <c r="D16" s="103" t="s">
        <v>28</v>
      </c>
      <c r="E16" s="103" t="s">
        <v>1</v>
      </c>
      <c r="F16" s="104" t="s">
        <v>29</v>
      </c>
      <c r="G16" s="105" t="s">
        <v>2</v>
      </c>
    </row>
    <row r="17" spans="1:7" s="111" customFormat="1" ht="30" customHeight="1">
      <c r="A17" s="106" t="s">
        <v>60</v>
      </c>
      <c r="B17" s="106" t="s">
        <v>25</v>
      </c>
      <c r="C17" s="107" t="s">
        <v>80</v>
      </c>
      <c r="D17" s="108" t="s">
        <v>91</v>
      </c>
      <c r="E17" s="109">
        <v>200</v>
      </c>
      <c r="F17" s="110">
        <v>0.9</v>
      </c>
      <c r="G17" s="110">
        <f>F17*E17</f>
        <v>180</v>
      </c>
    </row>
    <row r="18" spans="1:7" s="111" customFormat="1" ht="30" customHeight="1">
      <c r="A18" s="86"/>
      <c r="B18" s="86"/>
      <c r="C18" s="87"/>
      <c r="D18" s="95" t="s">
        <v>93</v>
      </c>
      <c r="E18" s="88"/>
      <c r="F18" s="96"/>
      <c r="G18" s="96"/>
    </row>
    <row r="19" spans="1:7" s="111" customFormat="1" ht="30" customHeight="1">
      <c r="A19" s="86"/>
      <c r="B19" s="86"/>
      <c r="C19" s="87"/>
      <c r="D19" s="95"/>
      <c r="E19" s="88"/>
      <c r="F19" s="96"/>
      <c r="G19" s="96"/>
    </row>
    <row r="20" spans="1:7" s="111" customFormat="1" ht="30" customHeight="1">
      <c r="A20" s="86"/>
      <c r="B20" s="86"/>
      <c r="C20" s="87"/>
      <c r="D20" s="95"/>
      <c r="E20" s="88"/>
      <c r="F20" s="96"/>
      <c r="G20" s="96"/>
    </row>
    <row r="21" spans="1:7" s="111" customFormat="1" ht="30" customHeight="1">
      <c r="A21" s="86"/>
      <c r="B21" s="86"/>
      <c r="C21" s="87"/>
      <c r="D21" s="95"/>
      <c r="E21" s="88"/>
      <c r="F21" s="96"/>
      <c r="G21" s="96"/>
    </row>
    <row r="22" spans="1:7" s="1" customFormat="1" ht="29.25" customHeight="1">
      <c r="A22" s="86"/>
      <c r="B22" s="86"/>
      <c r="C22" s="87"/>
      <c r="D22" s="95"/>
      <c r="E22" s="88"/>
      <c r="F22" s="96"/>
      <c r="G22" s="97">
        <f>F22*E22</f>
        <v>0</v>
      </c>
    </row>
    <row r="23" spans="1:7" ht="3" customHeight="1">
      <c r="A23" s="89"/>
      <c r="B23" s="90"/>
      <c r="C23" s="90"/>
      <c r="D23" s="91"/>
      <c r="E23" s="92"/>
      <c r="F23" s="93"/>
      <c r="G23" s="94"/>
    </row>
    <row r="24" spans="1:7" s="78" customFormat="1" ht="15" customHeight="1">
      <c r="A24" s="179" t="s">
        <v>3</v>
      </c>
      <c r="B24" s="180"/>
      <c r="C24" s="181"/>
      <c r="D24" s="65"/>
      <c r="E24" s="66"/>
      <c r="F24" s="67">
        <v>40</v>
      </c>
      <c r="G24" s="79">
        <f t="shared" ref="G24:G32" si="0">E24*F24</f>
        <v>0</v>
      </c>
    </row>
    <row r="25" spans="1:7" s="78" customFormat="1" ht="15" customHeight="1">
      <c r="A25" s="158" t="s">
        <v>11</v>
      </c>
      <c r="B25" s="159"/>
      <c r="C25" s="160"/>
      <c r="D25" s="68"/>
      <c r="E25" s="69"/>
      <c r="F25" s="70"/>
      <c r="G25" s="71">
        <f t="shared" si="0"/>
        <v>0</v>
      </c>
    </row>
    <row r="26" spans="1:7" s="78" customFormat="1" ht="15" customHeight="1">
      <c r="A26" s="158" t="s">
        <v>71</v>
      </c>
      <c r="B26" s="159"/>
      <c r="C26" s="160"/>
      <c r="D26" s="68"/>
      <c r="E26" s="69"/>
      <c r="F26" s="70">
        <v>57</v>
      </c>
      <c r="G26" s="72">
        <f t="shared" si="0"/>
        <v>0</v>
      </c>
    </row>
    <row r="27" spans="1:7" s="78" customFormat="1" ht="15" customHeight="1">
      <c r="A27" s="158" t="s">
        <v>92</v>
      </c>
      <c r="B27" s="159"/>
      <c r="C27" s="160"/>
      <c r="D27" s="68"/>
      <c r="E27" s="69">
        <v>1</v>
      </c>
      <c r="F27" s="70">
        <v>50</v>
      </c>
      <c r="G27" s="72">
        <f t="shared" si="0"/>
        <v>50</v>
      </c>
    </row>
    <row r="28" spans="1:7" s="78" customFormat="1" ht="15" customHeight="1">
      <c r="A28" s="158" t="s">
        <v>94</v>
      </c>
      <c r="B28" s="159"/>
      <c r="C28" s="160"/>
      <c r="D28" s="68"/>
      <c r="E28" s="69">
        <v>7</v>
      </c>
      <c r="F28" s="70">
        <v>20</v>
      </c>
      <c r="G28" s="71">
        <f>E28*F28</f>
        <v>140</v>
      </c>
    </row>
    <row r="29" spans="1:7" s="78" customFormat="1" ht="15" customHeight="1">
      <c r="A29" s="158" t="s">
        <v>31</v>
      </c>
      <c r="B29" s="159"/>
      <c r="C29" s="160"/>
      <c r="D29" s="73"/>
      <c r="E29" s="74"/>
      <c r="F29" s="75">
        <v>14</v>
      </c>
      <c r="G29" s="71">
        <f>E29*F29</f>
        <v>0</v>
      </c>
    </row>
    <row r="30" spans="1:7" s="78" customFormat="1" ht="15" customHeight="1">
      <c r="A30" s="158" t="s">
        <v>32</v>
      </c>
      <c r="B30" s="159"/>
      <c r="C30" s="160"/>
      <c r="D30" s="68"/>
      <c r="E30" s="69"/>
      <c r="F30" s="70">
        <f>IF(E30&gt;49,3.5,(IF(E30&gt;25,3.7,4.7)))</f>
        <v>4.7</v>
      </c>
      <c r="G30" s="71">
        <f>E30*F30</f>
        <v>0</v>
      </c>
    </row>
    <row r="31" spans="1:7" s="78" customFormat="1" ht="15" customHeight="1">
      <c r="A31" s="158" t="s">
        <v>66</v>
      </c>
      <c r="B31" s="159"/>
      <c r="C31" s="160"/>
      <c r="D31" s="68"/>
      <c r="E31" s="69"/>
      <c r="F31" s="75">
        <v>4.5</v>
      </c>
      <c r="G31" s="71">
        <f>E31*F31</f>
        <v>0</v>
      </c>
    </row>
    <row r="32" spans="1:7" s="78" customFormat="1" ht="15" customHeight="1">
      <c r="A32" s="158" t="s">
        <v>65</v>
      </c>
      <c r="B32" s="159"/>
      <c r="C32" s="160"/>
      <c r="D32" s="76" t="s">
        <v>84</v>
      </c>
      <c r="E32" s="69"/>
      <c r="F32" s="77">
        <f>IF(E32&gt;10,7,9)</f>
        <v>9</v>
      </c>
      <c r="G32" s="71">
        <f t="shared" si="0"/>
        <v>0</v>
      </c>
    </row>
    <row r="33" spans="1:7" ht="3" customHeight="1">
      <c r="A33" s="63"/>
      <c r="B33" s="80"/>
      <c r="C33" s="80"/>
      <c r="D33" s="81"/>
      <c r="E33" s="64"/>
      <c r="F33" s="82"/>
      <c r="G33" s="83"/>
    </row>
    <row r="34" spans="1:7" ht="21" customHeight="1">
      <c r="A34" s="170" t="s">
        <v>81</v>
      </c>
      <c r="B34" s="171"/>
      <c r="C34" s="171"/>
      <c r="D34" s="171"/>
      <c r="E34" s="171"/>
      <c r="F34" s="172"/>
      <c r="G34" s="39">
        <v>31</v>
      </c>
    </row>
    <row r="35" spans="1:7" ht="3" customHeight="1">
      <c r="A35" s="63"/>
      <c r="B35" s="80"/>
      <c r="C35" s="80"/>
      <c r="D35" s="81"/>
      <c r="E35" s="64"/>
      <c r="F35" s="82"/>
      <c r="G35" s="83"/>
    </row>
    <row r="36" spans="1:7" ht="12" customHeight="1">
      <c r="A36" s="61" t="s">
        <v>4</v>
      </c>
      <c r="B36" s="20"/>
      <c r="C36" s="20"/>
      <c r="D36" s="43"/>
      <c r="E36" s="43"/>
      <c r="F36" s="44"/>
      <c r="G36" s="12">
        <f>SUM(G17:G35)</f>
        <v>401</v>
      </c>
    </row>
    <row r="37" spans="1:7" ht="12" customHeight="1">
      <c r="A37" s="62" t="s">
        <v>72</v>
      </c>
      <c r="B37" s="21"/>
      <c r="C37" s="21"/>
      <c r="D37" s="45"/>
      <c r="E37" s="45"/>
      <c r="F37" s="46"/>
      <c r="G37" s="47">
        <f>G36*0.2</f>
        <v>80.2</v>
      </c>
    </row>
    <row r="38" spans="1:7" ht="21.75" customHeight="1">
      <c r="A38" s="50" t="s">
        <v>5</v>
      </c>
      <c r="B38" s="169" t="str">
        <f>IF(G38 &gt; 300,"ACOMPTE 30% A LA COMMANDE","REGLEMENT A LA COMMANDE")</f>
        <v>ACOMPTE 30% A LA COMMANDE</v>
      </c>
      <c r="C38" s="169"/>
      <c r="D38" s="169"/>
      <c r="E38" s="55">
        <f>IF(G38 &lt; 300,G38,G38*30%)</f>
        <v>144.35999999999999</v>
      </c>
      <c r="F38" s="54"/>
      <c r="G38" s="18">
        <f>G36+G37</f>
        <v>481.2</v>
      </c>
    </row>
    <row r="39" spans="1:7" ht="18.75" customHeight="1">
      <c r="A39" s="168" t="s">
        <v>33</v>
      </c>
      <c r="B39" s="168"/>
      <c r="C39" s="168"/>
      <c r="D39" s="168"/>
      <c r="E39" s="168"/>
      <c r="F39" s="168"/>
      <c r="G39" s="168"/>
    </row>
    <row r="40" spans="1:7" ht="22.5" customHeight="1">
      <c r="A40" s="161" t="s">
        <v>53</v>
      </c>
      <c r="B40" s="161"/>
      <c r="C40" s="161"/>
      <c r="D40" s="161"/>
      <c r="E40" s="161"/>
      <c r="F40" s="161"/>
      <c r="G40" s="161"/>
    </row>
    <row r="41" spans="1:7" ht="6" customHeight="1">
      <c r="A41" s="2"/>
      <c r="B41" s="2"/>
      <c r="C41" s="2"/>
    </row>
    <row r="42" spans="1:7">
      <c r="A42" s="17" t="s">
        <v>6</v>
      </c>
      <c r="B42" s="17"/>
      <c r="C42" s="17"/>
      <c r="E42" s="33"/>
      <c r="F42" s="31"/>
      <c r="G42" s="13"/>
    </row>
    <row r="43" spans="1:7">
      <c r="A43" s="17" t="s">
        <v>7</v>
      </c>
      <c r="B43" s="17"/>
      <c r="C43" s="17"/>
      <c r="E43" s="34"/>
      <c r="F43" s="30"/>
      <c r="G43" s="14"/>
    </row>
    <row r="44" spans="1:7">
      <c r="A44" s="17" t="s">
        <v>8</v>
      </c>
      <c r="B44" s="17"/>
      <c r="C44" s="17"/>
      <c r="E44" s="35"/>
      <c r="F44" s="32"/>
      <c r="G44" s="15"/>
    </row>
    <row r="45" spans="1:7" ht="3.75" customHeight="1"/>
    <row r="46" spans="1:7" ht="18" customHeight="1">
      <c r="A46" s="52" t="s">
        <v>83</v>
      </c>
      <c r="B46" s="48"/>
      <c r="C46" s="22"/>
      <c r="D46" s="8"/>
      <c r="E46" s="8"/>
      <c r="F46" s="9"/>
      <c r="G46" s="10"/>
    </row>
    <row r="47" spans="1:7" ht="12.75" customHeight="1">
      <c r="A47" s="56" t="s">
        <v>50</v>
      </c>
      <c r="B47" s="5"/>
      <c r="C47" s="57" t="s">
        <v>51</v>
      </c>
      <c r="D47" s="58" t="s">
        <v>49</v>
      </c>
      <c r="E47" s="5"/>
      <c r="F47" s="57"/>
      <c r="G47" s="11"/>
    </row>
    <row r="50" spans="1:7" ht="15">
      <c r="F50" s="51"/>
    </row>
    <row r="52" spans="1:7" ht="22.5" customHeight="1">
      <c r="A52" s="156" t="s">
        <v>82</v>
      </c>
      <c r="B52" s="156"/>
      <c r="C52" s="156"/>
      <c r="D52" s="156"/>
      <c r="E52" s="156"/>
      <c r="F52" s="156"/>
      <c r="G52" s="156"/>
    </row>
  </sheetData>
  <protectedRanges>
    <protectedRange sqref="A42:E44" name="contact"/>
    <protectedRange sqref="F42:G44" name="validation"/>
    <protectedRange password="C713" sqref="D22:E33" name="Qantité"/>
    <protectedRange password="C713" sqref="E17:E21" name="Qantité_1"/>
    <protectedRange sqref="A14 E4:E6 A10 B13:C14 E10" name="livraison_1"/>
    <protectedRange sqref="F6 F9:G13 B9:C12" name="adresse facturation_1"/>
  </protectedRanges>
  <mergeCells count="19">
    <mergeCell ref="A30:C30"/>
    <mergeCell ref="E4:G4"/>
    <mergeCell ref="A7:C7"/>
    <mergeCell ref="A8:C8"/>
    <mergeCell ref="E8:G8"/>
    <mergeCell ref="D14:G15"/>
    <mergeCell ref="A24:C24"/>
    <mergeCell ref="A25:C25"/>
    <mergeCell ref="A26:C26"/>
    <mergeCell ref="A27:C27"/>
    <mergeCell ref="A28:C28"/>
    <mergeCell ref="A29:C29"/>
    <mergeCell ref="A52:G52"/>
    <mergeCell ref="A31:C31"/>
    <mergeCell ref="A32:C32"/>
    <mergeCell ref="A34:F34"/>
    <mergeCell ref="B38:D38"/>
    <mergeCell ref="A39:G39"/>
    <mergeCell ref="A40:G40"/>
  </mergeCells>
  <dataValidations count="3">
    <dataValidation type="list" allowBlank="1" showInputMessage="1" showErrorMessage="1" sqref="C17:C22">
      <formula1>Impression</formula1>
    </dataValidation>
    <dataValidation type="list" allowBlank="1" showInputMessage="1" showErrorMessage="1" sqref="B17:B22">
      <formula1>Format</formula1>
    </dataValidation>
    <dataValidation type="list" allowBlank="1" showInputMessage="1" showErrorMessage="1" sqref="A17:A22">
      <formula1>Désignation</formula1>
    </dataValidation>
  </dataValidations>
  <pageMargins left="0.24" right="0.24" top="0.31" bottom="0.26" header="0.25" footer="0.18"/>
  <pageSetup paperSize="9" scale="9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3</vt:i4>
      </vt:variant>
    </vt:vector>
  </HeadingPairs>
  <TitlesOfParts>
    <vt:vector size="10" baseType="lpstr">
      <vt:lpstr>formulaire devis</vt:lpstr>
      <vt:lpstr>bd</vt:lpstr>
      <vt:lpstr>RECAPITULATIF</vt:lpstr>
      <vt:lpstr>NECESSAIRES</vt:lpstr>
      <vt:lpstr>200 TOUS LES PANNEAUX</vt:lpstr>
      <vt:lpstr>200  MOINS 3 MODELES</vt:lpstr>
      <vt:lpstr>Feuil2</vt:lpstr>
      <vt:lpstr>Désignation</vt:lpstr>
      <vt:lpstr>Format</vt:lpstr>
      <vt:lpstr>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etienne dugois</cp:lastModifiedBy>
  <cp:lastPrinted>2015-03-24T13:12:07Z</cp:lastPrinted>
  <dcterms:created xsi:type="dcterms:W3CDTF">2008-04-18T09:39:26Z</dcterms:created>
  <dcterms:modified xsi:type="dcterms:W3CDTF">2015-03-25T23:08:53Z</dcterms:modified>
</cp:coreProperties>
</file>